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tabRatio="924" activeTab="3"/>
  </bookViews>
  <sheets>
    <sheet name="Yearly-104年桃園升格" sheetId="1" r:id="rId1"/>
    <sheet name="Yearly-改制後" sheetId="2" r:id="rId2"/>
    <sheet name="Yearly-改制前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  <sheet name="1998" sheetId="26" r:id="rId26"/>
    <sheet name="1997" sheetId="27" r:id="rId27"/>
    <sheet name="1996" sheetId="28" r:id="rId28"/>
    <sheet name="1995" sheetId="29" r:id="rId29"/>
    <sheet name="1994" sheetId="30" r:id="rId30"/>
    <sheet name="1993" sheetId="31" r:id="rId31"/>
    <sheet name="1992" sheetId="32" r:id="rId32"/>
  </sheets>
  <definedNames/>
  <calcPr fullCalcOnLoad="1"/>
</workbook>
</file>

<file path=xl/comments1.xml><?xml version="1.0" encoding="utf-8"?>
<comments xmlns="http://schemas.openxmlformats.org/spreadsheetml/2006/main">
  <authors>
    <author>moi</author>
    <author>陳巧華</author>
  </authors>
  <commentList>
    <comment ref="A2" authorId="0">
      <text>
        <r>
          <rPr>
            <b/>
            <sz val="9"/>
            <rFont val="細明體"/>
            <family val="3"/>
          </rPr>
          <t>本表</t>
        </r>
        <r>
          <rPr>
            <b/>
            <sz val="9"/>
            <rFont val="Tahoma"/>
            <family val="2"/>
          </rPr>
          <t>99</t>
        </r>
        <r>
          <rPr>
            <b/>
            <sz val="9"/>
            <rFont val="細明體"/>
            <family val="3"/>
          </rPr>
          <t>年以前人口數依</t>
        </r>
        <r>
          <rPr>
            <b/>
            <sz val="9"/>
            <rFont val="Tahoma"/>
            <family val="2"/>
          </rPr>
          <t>99.12.25</t>
        </r>
        <r>
          <rPr>
            <b/>
            <sz val="9"/>
            <rFont val="細明體"/>
            <family val="3"/>
          </rPr>
          <t>改制後行政區域調整</t>
        </r>
      </text>
    </comment>
    <comment ref="A6" authorId="1">
      <text>
        <r>
          <rPr>
            <b/>
            <sz val="9"/>
            <rFont val="新細明體"/>
            <family val="1"/>
          </rPr>
          <t>56年7月改制為直轄市；57年7月陽明山管理局與臺北縣之景美、木柵、內湖、南港4鄉鎮改隸臺北市。</t>
        </r>
      </text>
    </comment>
    <comment ref="A10" authorId="1">
      <text>
        <r>
          <rPr>
            <b/>
            <sz val="9"/>
            <rFont val="新細明體"/>
            <family val="1"/>
          </rPr>
          <t>68年7月改制為直轄市，高雄縣小港鄉併入。</t>
        </r>
      </text>
    </comment>
    <comment ref="S10" authorId="1">
      <text>
        <r>
          <rPr>
            <b/>
            <sz val="9"/>
            <rFont val="新細明體"/>
            <family val="1"/>
          </rPr>
          <t>68年7月改制為直轄市。</t>
        </r>
      </text>
    </comment>
    <comment ref="A24" authorId="1">
      <text>
        <r>
          <rPr>
            <b/>
            <sz val="9"/>
            <rFont val="新細明體"/>
            <family val="1"/>
          </rPr>
          <t>71年7月改制為省轄市，新竹縣香山鄉同時改隸新竹市。</t>
        </r>
      </text>
    </comment>
    <comment ref="A25" authorId="1">
      <text>
        <r>
          <rPr>
            <b/>
            <sz val="9"/>
            <rFont val="新細明體"/>
            <family val="1"/>
          </rPr>
          <t>71年7月改制為省轄市。</t>
        </r>
      </text>
    </comment>
    <comment ref="A29" authorId="1">
      <text>
        <r>
          <rPr>
            <b/>
            <sz val="9"/>
            <rFont val="新細明體"/>
            <family val="1"/>
          </rPr>
          <t>57年7月陽明山管理局改隸臺北市。</t>
        </r>
      </text>
    </comment>
  </commentList>
</comments>
</file>

<file path=xl/comments2.xml><?xml version="1.0" encoding="utf-8"?>
<comments xmlns="http://schemas.openxmlformats.org/spreadsheetml/2006/main">
  <authors>
    <author>陳巧華</author>
    <author>moi</author>
  </authors>
  <commentList>
    <comment ref="S9" authorId="0">
      <text>
        <r>
          <rPr>
            <b/>
            <sz val="9"/>
            <rFont val="新細明體"/>
            <family val="1"/>
          </rPr>
          <t>68年7月改制為直轄市。</t>
        </r>
      </text>
    </comment>
    <comment ref="A29" authorId="0">
      <text>
        <r>
          <rPr>
            <b/>
            <sz val="9"/>
            <rFont val="新細明體"/>
            <family val="1"/>
          </rPr>
          <t>57年7月陽明山管理局改隸臺北市。</t>
        </r>
      </text>
    </comment>
    <comment ref="A6" authorId="0">
      <text>
        <r>
          <rPr>
            <b/>
            <sz val="9"/>
            <rFont val="新細明體"/>
            <family val="1"/>
          </rPr>
          <t>56年7月改制為直轄市；57年7月陽明山管理局與臺北縣之景美、木柵、內湖、南港4鄉鎮改隸臺北市。</t>
        </r>
      </text>
    </comment>
    <comment ref="A9" authorId="0">
      <text>
        <r>
          <rPr>
            <b/>
            <sz val="9"/>
            <rFont val="新細明體"/>
            <family val="1"/>
          </rPr>
          <t>68年7月改制為直轄市，高雄縣小港鄉併入。</t>
        </r>
      </text>
    </comment>
    <comment ref="A24" authorId="0">
      <text>
        <r>
          <rPr>
            <b/>
            <sz val="9"/>
            <rFont val="新細明體"/>
            <family val="1"/>
          </rPr>
          <t>71年7月改制為省轄市，新竹縣香山鄉同時改隸新竹市。</t>
        </r>
      </text>
    </comment>
    <comment ref="A25" authorId="0">
      <text>
        <r>
          <rPr>
            <b/>
            <sz val="9"/>
            <rFont val="新細明體"/>
            <family val="1"/>
          </rPr>
          <t>71年7月改制為省轄市。</t>
        </r>
      </text>
    </comment>
    <comment ref="A2" authorId="1">
      <text>
        <r>
          <rPr>
            <b/>
            <sz val="9"/>
            <rFont val="細明體"/>
            <family val="3"/>
          </rPr>
          <t>本表</t>
        </r>
        <r>
          <rPr>
            <b/>
            <sz val="9"/>
            <rFont val="Tahoma"/>
            <family val="2"/>
          </rPr>
          <t>99</t>
        </r>
        <r>
          <rPr>
            <b/>
            <sz val="9"/>
            <rFont val="細明體"/>
            <family val="3"/>
          </rPr>
          <t>年以前人口數依</t>
        </r>
        <r>
          <rPr>
            <b/>
            <sz val="9"/>
            <rFont val="Tahoma"/>
            <family val="2"/>
          </rPr>
          <t>99.12.25</t>
        </r>
        <r>
          <rPr>
            <b/>
            <sz val="9"/>
            <rFont val="細明體"/>
            <family val="3"/>
          </rPr>
          <t>改制後行政區域調整</t>
        </r>
      </text>
    </comment>
  </commentList>
</comments>
</file>

<file path=xl/comments3.xml><?xml version="1.0" encoding="utf-8"?>
<comments xmlns="http://schemas.openxmlformats.org/spreadsheetml/2006/main">
  <authors>
    <author>陳巧華</author>
  </authors>
  <commentList>
    <comment ref="S29" authorId="0">
      <text>
        <r>
          <rPr>
            <b/>
            <sz val="9"/>
            <rFont val="新細明體"/>
            <family val="1"/>
          </rPr>
          <t>68年7月改制為直轄市。</t>
        </r>
      </text>
    </comment>
    <comment ref="A29" authorId="0">
      <text>
        <r>
          <rPr>
            <b/>
            <sz val="9"/>
            <rFont val="新細明體"/>
            <family val="1"/>
          </rPr>
          <t>68年7月改制為直轄市，高雄縣小港鄉併入。</t>
        </r>
      </text>
    </comment>
    <comment ref="A28" authorId="0">
      <text>
        <r>
          <rPr>
            <b/>
            <sz val="9"/>
            <rFont val="新細明體"/>
            <family val="1"/>
          </rPr>
          <t>56年7月改制為直轄市；57年7月陽明山管理局與臺北縣之景美、木柵、內湖、南港4鄉鎮改隸臺北市。</t>
        </r>
      </text>
    </comment>
    <comment ref="A33" authorId="0">
      <text>
        <r>
          <rPr>
            <b/>
            <sz val="9"/>
            <rFont val="新細明體"/>
            <family val="1"/>
          </rPr>
          <t>57年7月陽明山管理局改隸臺北市。</t>
        </r>
      </text>
    </comment>
    <comment ref="A24" authorId="0">
      <text>
        <r>
          <rPr>
            <b/>
            <sz val="9"/>
            <rFont val="新細明體"/>
            <family val="1"/>
          </rPr>
          <t>71年7月改制為省轄市，新竹縣香山鄉同時改隸新竹市。</t>
        </r>
      </text>
    </comment>
    <comment ref="A26" authorId="0">
      <text>
        <r>
          <rPr>
            <b/>
            <sz val="9"/>
            <rFont val="新細明體"/>
            <family val="1"/>
          </rPr>
          <t>71年7月改制為省轄市。</t>
        </r>
      </text>
    </comment>
    <comment ref="B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C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E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F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G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R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Q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P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O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N6" authorId="0">
      <text>
        <r>
          <rPr>
            <sz val="9"/>
            <rFont val="新細明體"/>
            <family val="1"/>
          </rPr>
          <t>未加入高雄市。</t>
        </r>
      </text>
    </comment>
    <comment ref="M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L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K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J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I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H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D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</commentList>
</comments>
</file>

<file path=xl/sharedStrings.xml><?xml version="1.0" encoding="utf-8"?>
<sst xmlns="http://schemas.openxmlformats.org/spreadsheetml/2006/main" count="2351" uniqueCount="991">
  <si>
    <t>區域別</t>
  </si>
  <si>
    <t>89年3月底</t>
  </si>
  <si>
    <t>89年4月底</t>
  </si>
  <si>
    <t>89年5月底</t>
  </si>
  <si>
    <t>89年6月底</t>
  </si>
  <si>
    <t>89年7月底</t>
  </si>
  <si>
    <t>89年8月底</t>
  </si>
  <si>
    <t>89年9月底</t>
  </si>
  <si>
    <t>89年10月底</t>
  </si>
  <si>
    <t>89年11月底</t>
  </si>
  <si>
    <t>88年3月底</t>
  </si>
  <si>
    <t>88年4月底</t>
  </si>
  <si>
    <t>88年5月底</t>
  </si>
  <si>
    <t>88年6月底</t>
  </si>
  <si>
    <t>88年7月底</t>
  </si>
  <si>
    <t>88年8月底</t>
  </si>
  <si>
    <t>88年9月底</t>
  </si>
  <si>
    <t>88年10月底</t>
  </si>
  <si>
    <t>88年11月底</t>
  </si>
  <si>
    <t>88年12月底</t>
  </si>
  <si>
    <t>87年3月底</t>
  </si>
  <si>
    <t>87年4月底</t>
  </si>
  <si>
    <t>87年5月底</t>
  </si>
  <si>
    <t>87年6月底</t>
  </si>
  <si>
    <t>87年7月底</t>
  </si>
  <si>
    <t>87年8月底</t>
  </si>
  <si>
    <t>87年9月底</t>
  </si>
  <si>
    <t>87年10月底</t>
  </si>
  <si>
    <t>87年11月底</t>
  </si>
  <si>
    <t>87年12月底</t>
  </si>
  <si>
    <t>85年3月底</t>
  </si>
  <si>
    <t>85年4月底</t>
  </si>
  <si>
    <t>85年5月底</t>
  </si>
  <si>
    <t>85年6月底</t>
  </si>
  <si>
    <t>85年7月底</t>
  </si>
  <si>
    <t>85年8月底</t>
  </si>
  <si>
    <t>85年9月底</t>
  </si>
  <si>
    <t>85年10月底</t>
  </si>
  <si>
    <t>85年11月底</t>
  </si>
  <si>
    <t>85年12月底</t>
  </si>
  <si>
    <t>86年3月底</t>
  </si>
  <si>
    <t>86年4月底</t>
  </si>
  <si>
    <t>86年5月底</t>
  </si>
  <si>
    <t>86年6月底</t>
  </si>
  <si>
    <t>86年7月底</t>
  </si>
  <si>
    <t>86年8月底</t>
  </si>
  <si>
    <t>86年9月底</t>
  </si>
  <si>
    <t>86年10月底</t>
  </si>
  <si>
    <t>86年11月底</t>
  </si>
  <si>
    <t>86年12月底</t>
  </si>
  <si>
    <t>89年12月底</t>
  </si>
  <si>
    <t>一年增加數</t>
  </si>
  <si>
    <r>
      <t>66</t>
    </r>
    <r>
      <rPr>
        <sz val="9"/>
        <rFont val="標楷體"/>
        <family val="4"/>
      </rPr>
      <t>年底</t>
    </r>
  </si>
  <si>
    <r>
      <t>67</t>
    </r>
    <r>
      <rPr>
        <sz val="9"/>
        <rFont val="標楷體"/>
        <family val="4"/>
      </rPr>
      <t>年底</t>
    </r>
  </si>
  <si>
    <r>
      <t>68</t>
    </r>
    <r>
      <rPr>
        <sz val="9"/>
        <rFont val="標楷體"/>
        <family val="4"/>
      </rPr>
      <t>年底</t>
    </r>
  </si>
  <si>
    <r>
      <t>69</t>
    </r>
    <r>
      <rPr>
        <sz val="9"/>
        <rFont val="標楷體"/>
        <family val="4"/>
      </rPr>
      <t>年底</t>
    </r>
  </si>
  <si>
    <r>
      <t>70</t>
    </r>
    <r>
      <rPr>
        <sz val="9"/>
        <rFont val="標楷體"/>
        <family val="4"/>
      </rPr>
      <t>年底</t>
    </r>
  </si>
  <si>
    <r>
      <t>71</t>
    </r>
    <r>
      <rPr>
        <sz val="9"/>
        <rFont val="標楷體"/>
        <family val="4"/>
      </rPr>
      <t>年底</t>
    </r>
  </si>
  <si>
    <r>
      <t>72</t>
    </r>
    <r>
      <rPr>
        <sz val="9"/>
        <rFont val="標楷體"/>
        <family val="4"/>
      </rPr>
      <t>年底</t>
    </r>
  </si>
  <si>
    <r>
      <t>73</t>
    </r>
    <r>
      <rPr>
        <sz val="9"/>
        <rFont val="標楷體"/>
        <family val="4"/>
      </rPr>
      <t>年底</t>
    </r>
  </si>
  <si>
    <r>
      <t>74</t>
    </r>
    <r>
      <rPr>
        <sz val="9"/>
        <rFont val="標楷體"/>
        <family val="4"/>
      </rPr>
      <t>年底</t>
    </r>
  </si>
  <si>
    <r>
      <t>75</t>
    </r>
    <r>
      <rPr>
        <sz val="9"/>
        <rFont val="標楷體"/>
        <family val="4"/>
      </rPr>
      <t>年底</t>
    </r>
  </si>
  <si>
    <r>
      <t>76</t>
    </r>
    <r>
      <rPr>
        <sz val="9"/>
        <rFont val="標楷體"/>
        <family val="4"/>
      </rPr>
      <t>年底</t>
    </r>
  </si>
  <si>
    <r>
      <t>77</t>
    </r>
    <r>
      <rPr>
        <sz val="9"/>
        <rFont val="標楷體"/>
        <family val="4"/>
      </rPr>
      <t>年底</t>
    </r>
  </si>
  <si>
    <r>
      <t>78</t>
    </r>
    <r>
      <rPr>
        <sz val="9"/>
        <rFont val="標楷體"/>
        <family val="4"/>
      </rPr>
      <t>年底</t>
    </r>
  </si>
  <si>
    <r>
      <t>79</t>
    </r>
    <r>
      <rPr>
        <sz val="9"/>
        <rFont val="標楷體"/>
        <family val="4"/>
      </rPr>
      <t>年底</t>
    </r>
  </si>
  <si>
    <r>
      <t>80</t>
    </r>
    <r>
      <rPr>
        <sz val="9"/>
        <rFont val="標楷體"/>
        <family val="4"/>
      </rPr>
      <t>年底</t>
    </r>
  </si>
  <si>
    <r>
      <t>81</t>
    </r>
    <r>
      <rPr>
        <sz val="9"/>
        <rFont val="標楷體"/>
        <family val="4"/>
      </rPr>
      <t>年底</t>
    </r>
  </si>
  <si>
    <r>
      <t>82</t>
    </r>
    <r>
      <rPr>
        <sz val="9"/>
        <rFont val="標楷體"/>
        <family val="4"/>
      </rPr>
      <t>年底</t>
    </r>
  </si>
  <si>
    <r>
      <t>83</t>
    </r>
    <r>
      <rPr>
        <sz val="9"/>
        <rFont val="標楷體"/>
        <family val="4"/>
      </rPr>
      <t>年底</t>
    </r>
  </si>
  <si>
    <r>
      <t>84</t>
    </r>
    <r>
      <rPr>
        <sz val="9"/>
        <rFont val="標楷體"/>
        <family val="4"/>
      </rPr>
      <t>年底</t>
    </r>
  </si>
  <si>
    <r>
      <t>85</t>
    </r>
    <r>
      <rPr>
        <sz val="9"/>
        <rFont val="標楷體"/>
        <family val="4"/>
      </rPr>
      <t>年底</t>
    </r>
  </si>
  <si>
    <r>
      <t>86</t>
    </r>
    <r>
      <rPr>
        <sz val="9"/>
        <rFont val="標楷體"/>
        <family val="4"/>
      </rPr>
      <t>年底</t>
    </r>
  </si>
  <si>
    <r>
      <t>87</t>
    </r>
    <r>
      <rPr>
        <sz val="9"/>
        <rFont val="標楷體"/>
        <family val="4"/>
      </rPr>
      <t>年底</t>
    </r>
  </si>
  <si>
    <r>
      <t>88</t>
    </r>
    <r>
      <rPr>
        <sz val="9"/>
        <rFont val="標楷體"/>
        <family val="4"/>
      </rPr>
      <t>年底</t>
    </r>
  </si>
  <si>
    <r>
      <t>89</t>
    </r>
    <r>
      <rPr>
        <sz val="9"/>
        <rFont val="標楷體"/>
        <family val="4"/>
      </rPr>
      <t>年底</t>
    </r>
  </si>
  <si>
    <r>
      <t>90</t>
    </r>
    <r>
      <rPr>
        <sz val="9"/>
        <rFont val="標楷體"/>
        <family val="4"/>
      </rPr>
      <t>年底</t>
    </r>
  </si>
  <si>
    <r>
      <t>91</t>
    </r>
    <r>
      <rPr>
        <sz val="9"/>
        <rFont val="標楷體"/>
        <family val="4"/>
      </rPr>
      <t>年底</t>
    </r>
  </si>
  <si>
    <r>
      <t>56</t>
    </r>
    <r>
      <rPr>
        <sz val="9"/>
        <rFont val="細明體"/>
        <family val="3"/>
      </rPr>
      <t>年底</t>
    </r>
  </si>
  <si>
    <r>
      <t>57</t>
    </r>
    <r>
      <rPr>
        <sz val="9"/>
        <rFont val="細明體"/>
        <family val="3"/>
      </rPr>
      <t>年底</t>
    </r>
  </si>
  <si>
    <r>
      <t>58</t>
    </r>
    <r>
      <rPr>
        <sz val="9"/>
        <rFont val="細明體"/>
        <family val="3"/>
      </rPr>
      <t>年底</t>
    </r>
  </si>
  <si>
    <r>
      <t>59</t>
    </r>
    <r>
      <rPr>
        <sz val="9"/>
        <rFont val="細明體"/>
        <family val="3"/>
      </rPr>
      <t>年底</t>
    </r>
  </si>
  <si>
    <r>
      <t>60</t>
    </r>
    <r>
      <rPr>
        <sz val="9"/>
        <rFont val="細明體"/>
        <family val="3"/>
      </rPr>
      <t>年底</t>
    </r>
  </si>
  <si>
    <r>
      <t>61</t>
    </r>
    <r>
      <rPr>
        <sz val="9"/>
        <rFont val="細明體"/>
        <family val="3"/>
      </rPr>
      <t>年底</t>
    </r>
  </si>
  <si>
    <r>
      <t>62</t>
    </r>
    <r>
      <rPr>
        <sz val="9"/>
        <rFont val="細明體"/>
        <family val="3"/>
      </rPr>
      <t>年底</t>
    </r>
  </si>
  <si>
    <r>
      <t>63</t>
    </r>
    <r>
      <rPr>
        <sz val="9"/>
        <rFont val="細明體"/>
        <family val="3"/>
      </rPr>
      <t>年底</t>
    </r>
  </si>
  <si>
    <r>
      <t>64</t>
    </r>
    <r>
      <rPr>
        <sz val="9"/>
        <rFont val="細明體"/>
        <family val="3"/>
      </rPr>
      <t>年底</t>
    </r>
  </si>
  <si>
    <r>
      <t>65</t>
    </r>
    <r>
      <rPr>
        <sz val="9"/>
        <rFont val="細明體"/>
        <family val="3"/>
      </rPr>
      <t>年底</t>
    </r>
  </si>
  <si>
    <r>
      <t>55</t>
    </r>
    <r>
      <rPr>
        <sz val="9"/>
        <rFont val="細明體"/>
        <family val="3"/>
      </rPr>
      <t>年底</t>
    </r>
  </si>
  <si>
    <t>一年增加數</t>
  </si>
  <si>
    <t>一年增加率(%)</t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</si>
  <si>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</si>
  <si>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</si>
  <si>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</si>
  <si>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</si>
  <si>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</si>
  <si>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</si>
  <si>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</si>
  <si>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</si>
  <si>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</si>
  <si>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</si>
  <si>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</si>
  <si>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</si>
  <si>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年底</t>
    </r>
  </si>
  <si>
    <t>一年增加率(%)</t>
  </si>
  <si>
    <r>
      <t>9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</si>
  <si>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</si>
  <si>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</si>
  <si>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</si>
  <si>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</si>
  <si>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</si>
  <si>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</si>
  <si>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</si>
  <si>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</si>
  <si>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</si>
  <si>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</si>
  <si>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</si>
  <si>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t>End of 1966</t>
  </si>
  <si>
    <t>End of 1967</t>
  </si>
  <si>
    <t>End of 1968</t>
  </si>
  <si>
    <t>End of 1969</t>
  </si>
  <si>
    <t>End of 1970</t>
  </si>
  <si>
    <t>End of 1971</t>
  </si>
  <si>
    <t>End of 1972</t>
  </si>
  <si>
    <t>End of 1973</t>
  </si>
  <si>
    <t>End of 1974</t>
  </si>
  <si>
    <t>End of 1975</t>
  </si>
  <si>
    <t>End of 1976</t>
  </si>
  <si>
    <t>End of 1977</t>
  </si>
  <si>
    <t>End of 1978</t>
  </si>
  <si>
    <t>End of 1979</t>
  </si>
  <si>
    <t>End of 1980</t>
  </si>
  <si>
    <t>End of 1981</t>
  </si>
  <si>
    <t>End of 1982</t>
  </si>
  <si>
    <t>End of 1983</t>
  </si>
  <si>
    <t>End of 1984</t>
  </si>
  <si>
    <t>End of 1985</t>
  </si>
  <si>
    <t>End of 1986</t>
  </si>
  <si>
    <t>End of 1987</t>
  </si>
  <si>
    <t>End of 1988</t>
  </si>
  <si>
    <t>End of 1989</t>
  </si>
  <si>
    <t>End of 1990</t>
  </si>
  <si>
    <t>End of 1991</t>
  </si>
  <si>
    <t>End of 1992</t>
  </si>
  <si>
    <t>End of 1993</t>
  </si>
  <si>
    <t>End of 1994</t>
  </si>
  <si>
    <t>End of 1995</t>
  </si>
  <si>
    <t>End of 1996</t>
  </si>
  <si>
    <t>End of 1997</t>
  </si>
  <si>
    <t>End of 1998</t>
  </si>
  <si>
    <t>End of 1999</t>
  </si>
  <si>
    <t>End of 2000</t>
  </si>
  <si>
    <t>End of 2001</t>
  </si>
  <si>
    <t>End of 2002</t>
  </si>
  <si>
    <t>End of 2003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</si>
  <si>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</si>
  <si>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</si>
  <si>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</si>
  <si>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</si>
  <si>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</si>
  <si>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</si>
  <si>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</si>
  <si>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</si>
  <si>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</si>
  <si>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</si>
  <si>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</si>
  <si>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</si>
  <si>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</si>
  <si>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</si>
  <si>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</si>
  <si>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</si>
  <si>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</si>
  <si>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</si>
  <si>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</si>
  <si>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</si>
  <si>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</si>
  <si>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</si>
  <si>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</si>
  <si>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</si>
  <si>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</si>
  <si>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</si>
  <si>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</si>
  <si>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</si>
  <si>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</si>
  <si>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陽明山管理局 Yangmingshan Adm.</t>
  </si>
  <si>
    <t>臺灣地區  Taiwan Area</t>
  </si>
  <si>
    <t>北部區域  the North</t>
  </si>
  <si>
    <t>中部區域  the Middle</t>
  </si>
  <si>
    <t>南部區域  the South</t>
  </si>
  <si>
    <t>東部區域  the East</t>
  </si>
  <si>
    <t>北部區域  the North (%)</t>
  </si>
  <si>
    <t>中部區域  the Middle (%)</t>
  </si>
  <si>
    <t>南部區域  the South (%)</t>
  </si>
  <si>
    <t>東部區域  the East (%)</t>
  </si>
  <si>
    <t>－</t>
  </si>
  <si>
    <t>較上年成長  VS. with Last Year
臺灣地區  Taiwan Area (%)</t>
  </si>
  <si>
    <t xml:space="preserve">區域別 </t>
  </si>
  <si>
    <r>
      <t>L</t>
    </r>
    <r>
      <rPr>
        <sz val="9"/>
        <rFont val="Times New Roman"/>
        <family val="1"/>
      </rPr>
      <t>ocality</t>
    </r>
  </si>
  <si>
    <r>
      <t xml:space="preserve">End of  </t>
    </r>
    <r>
      <rPr>
        <sz val="9"/>
        <rFont val="Times New Roman"/>
        <family val="1"/>
      </rPr>
      <t xml:space="preserve">Mar.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</si>
  <si>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</si>
  <si>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</si>
  <si>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t xml:space="preserve">End of  Apr. </t>
  </si>
  <si>
    <t>Locality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</si>
  <si>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</si>
  <si>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</si>
  <si>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</si>
  <si>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</si>
  <si>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</si>
  <si>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</si>
  <si>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</si>
  <si>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</si>
  <si>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Increase of Year</t>
  </si>
  <si>
    <t>一年增加數</t>
  </si>
  <si>
    <t>Increase Rate of Year</t>
  </si>
  <si>
    <r>
      <t xml:space="preserve">1.9-九十二年各月底各縣市人口數 </t>
    </r>
    <r>
      <rPr>
        <sz val="12"/>
        <rFont val="新細明體"/>
        <family val="1"/>
      </rPr>
      <t xml:space="preserve"> Population during Month, 2003</t>
    </r>
  </si>
  <si>
    <t>區域別</t>
  </si>
  <si>
    <t>91年1月底</t>
  </si>
  <si>
    <t>91年2月底</t>
  </si>
  <si>
    <t>91年3月底</t>
  </si>
  <si>
    <t>91年4月底</t>
  </si>
  <si>
    <t>91年5月底</t>
  </si>
  <si>
    <t>91年6月底</t>
  </si>
  <si>
    <t>91年7月底</t>
  </si>
  <si>
    <t>91年8月底</t>
  </si>
  <si>
    <t>91年9月底</t>
  </si>
  <si>
    <t>91年10月底</t>
  </si>
  <si>
    <t>91年11月底</t>
  </si>
  <si>
    <t>91年12月底</t>
  </si>
  <si>
    <t>一年增加率(%)</t>
  </si>
  <si>
    <r>
      <t xml:space="preserve">1.9-九十一年各月底各縣市人口數 </t>
    </r>
    <r>
      <rPr>
        <sz val="12"/>
        <rFont val="新細明體"/>
        <family val="1"/>
      </rPr>
      <t xml:space="preserve"> Population during Month, 2002</t>
    </r>
  </si>
  <si>
    <t>90年1月底</t>
  </si>
  <si>
    <t>90年2月底</t>
  </si>
  <si>
    <t>90年3月底</t>
  </si>
  <si>
    <t>90年4月底</t>
  </si>
  <si>
    <t>90年5月底</t>
  </si>
  <si>
    <t>90年6月底</t>
  </si>
  <si>
    <t>90年7月底</t>
  </si>
  <si>
    <t>90年8月底</t>
  </si>
  <si>
    <t>90年9月底</t>
  </si>
  <si>
    <t>90年10月底</t>
  </si>
  <si>
    <t>90年11月底</t>
  </si>
  <si>
    <t>90年12月底</t>
  </si>
  <si>
    <r>
      <t xml:space="preserve">1.9-九十年各月底各縣市人口數 </t>
    </r>
    <r>
      <rPr>
        <sz val="12"/>
        <rFont val="新細明體"/>
        <family val="1"/>
      </rPr>
      <t xml:space="preserve"> Population during Month, 2001</t>
    </r>
  </si>
  <si>
    <r>
      <t xml:space="preserve">1.9-八十九年各月底各縣市人口數 </t>
    </r>
    <r>
      <rPr>
        <sz val="12"/>
        <rFont val="新細明體"/>
        <family val="1"/>
      </rPr>
      <t xml:space="preserve"> Population during Month, 2000</t>
    </r>
  </si>
  <si>
    <t>89年1月底</t>
  </si>
  <si>
    <t>89年2月底</t>
  </si>
  <si>
    <r>
      <t xml:space="preserve">1.9-八十八年各月底各縣市人口數 </t>
    </r>
    <r>
      <rPr>
        <sz val="12"/>
        <rFont val="新細明體"/>
        <family val="1"/>
      </rPr>
      <t xml:space="preserve"> Population during Month, 1999</t>
    </r>
  </si>
  <si>
    <t>88年1月底</t>
  </si>
  <si>
    <t>88年2月底</t>
  </si>
  <si>
    <t>87年1月底</t>
  </si>
  <si>
    <t>87年2月底</t>
  </si>
  <si>
    <t>86年1月底</t>
  </si>
  <si>
    <t>86年2月底</t>
  </si>
  <si>
    <r>
      <t xml:space="preserve">1.9-八十六年各月底各縣市人口數 </t>
    </r>
    <r>
      <rPr>
        <sz val="12"/>
        <rFont val="新細明體"/>
        <family val="1"/>
      </rPr>
      <t xml:space="preserve"> Population during Month, 1997</t>
    </r>
  </si>
  <si>
    <r>
      <t xml:space="preserve">1.9-八十七年各月底各縣市人口數 </t>
    </r>
    <r>
      <rPr>
        <sz val="12"/>
        <rFont val="新細明體"/>
        <family val="1"/>
      </rPr>
      <t xml:space="preserve"> Population during Month, 1998</t>
    </r>
  </si>
  <si>
    <t>85年1月底</t>
  </si>
  <si>
    <t>85年2月底</t>
  </si>
  <si>
    <r>
      <t xml:space="preserve">1.9-八十五年各月底各縣市人口數 </t>
    </r>
    <r>
      <rPr>
        <sz val="12"/>
        <rFont val="新細明體"/>
        <family val="1"/>
      </rPr>
      <t xml:space="preserve"> Population during Month, 1996</t>
    </r>
  </si>
  <si>
    <r>
      <t xml:space="preserve">1.9-九十三年各月底各縣市人口數 </t>
    </r>
    <r>
      <rPr>
        <sz val="12"/>
        <rFont val="新細明體"/>
        <family val="1"/>
      </rPr>
      <t xml:space="preserve"> Population during Month, 2004</t>
    </r>
  </si>
  <si>
    <r>
      <t>9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年底</t>
    </r>
  </si>
  <si>
    <t>End of 2004</t>
  </si>
  <si>
    <t>區域別</t>
  </si>
  <si>
    <t>一年增加數</t>
  </si>
  <si>
    <t>一年增加率(%)</t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</si>
  <si>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</si>
  <si>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</si>
  <si>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</si>
  <si>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</si>
  <si>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</si>
  <si>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</si>
  <si>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</si>
  <si>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</si>
  <si>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</si>
  <si>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</si>
  <si>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</si>
  <si>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</si>
  <si>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</si>
  <si>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Increase of Year</t>
  </si>
  <si>
    <t>Increase Rate of Year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</si>
  <si>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</si>
  <si>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</si>
  <si>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</si>
  <si>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</si>
  <si>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</si>
  <si>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</si>
  <si>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</si>
  <si>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</si>
  <si>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</si>
  <si>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</si>
  <si>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</si>
  <si>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</si>
  <si>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</si>
  <si>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</si>
  <si>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</si>
  <si>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</si>
  <si>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</si>
  <si>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</si>
  <si>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</si>
  <si>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</si>
  <si>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</si>
  <si>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</si>
  <si>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</si>
  <si>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</si>
  <si>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</si>
  <si>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</si>
  <si>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</si>
  <si>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</si>
  <si>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</si>
  <si>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臺灣地區  Taiwan Area</t>
  </si>
  <si>
    <t>北部區域  the North</t>
  </si>
  <si>
    <t>中部區域  the Middle</t>
  </si>
  <si>
    <t>南部區域  the South</t>
  </si>
  <si>
    <t>東部區域  the East</t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</si>
  <si>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</si>
  <si>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</si>
  <si>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</si>
  <si>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</si>
  <si>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</si>
  <si>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</si>
  <si>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</si>
  <si>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</si>
  <si>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</si>
  <si>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</si>
  <si>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</si>
  <si>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</si>
  <si>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t>End of 1950</t>
  </si>
  <si>
    <r>
      <t>39</t>
    </r>
    <r>
      <rPr>
        <sz val="9"/>
        <rFont val="細明體"/>
        <family val="3"/>
      </rPr>
      <t>年底</t>
    </r>
  </si>
  <si>
    <r>
      <t>40</t>
    </r>
    <r>
      <rPr>
        <sz val="9"/>
        <rFont val="細明體"/>
        <family val="3"/>
      </rPr>
      <t>年底</t>
    </r>
  </si>
  <si>
    <t>End of 1951</t>
  </si>
  <si>
    <r>
      <t>49</t>
    </r>
    <r>
      <rPr>
        <sz val="9"/>
        <rFont val="細明體"/>
        <family val="3"/>
      </rPr>
      <t>年底</t>
    </r>
  </si>
  <si>
    <t>End of 1960</t>
  </si>
  <si>
    <r>
      <t>50</t>
    </r>
    <r>
      <rPr>
        <sz val="9"/>
        <rFont val="細明體"/>
        <family val="3"/>
      </rPr>
      <t>年底</t>
    </r>
  </si>
  <si>
    <t>End of 1961</t>
  </si>
  <si>
    <t>…</t>
  </si>
  <si>
    <t>…</t>
  </si>
  <si>
    <r>
      <t>說明：</t>
    </r>
    <r>
      <rPr>
        <sz val="9"/>
        <rFont val="Times New Roman"/>
        <family val="1"/>
      </rPr>
      <t>1.</t>
    </r>
    <r>
      <rPr>
        <sz val="9"/>
        <rFont val="新細明體"/>
        <family val="1"/>
      </rPr>
      <t>北部區域包括臺北市、基隆市、新竹市、臺北縣、宜蘭縣、桃園縣、新竹縣。</t>
    </r>
  </si>
  <si>
    <r>
      <t>　　　</t>
    </r>
    <r>
      <rPr>
        <sz val="9"/>
        <rFont val="Times New Roman"/>
        <family val="1"/>
      </rPr>
      <t>2.</t>
    </r>
    <r>
      <rPr>
        <sz val="9"/>
        <rFont val="新細明體"/>
        <family val="1"/>
      </rPr>
      <t>中部區域包括臺中市、苗栗縣、臺中縣、彰化縣、南投縣、雲林縣。</t>
    </r>
  </si>
  <si>
    <r>
      <t>　　　</t>
    </r>
    <r>
      <rPr>
        <sz val="9"/>
        <rFont val="Times New Roman"/>
        <family val="1"/>
      </rPr>
      <t>3.</t>
    </r>
    <r>
      <rPr>
        <sz val="9"/>
        <rFont val="新細明體"/>
        <family val="1"/>
      </rPr>
      <t>南部區域包括嘉義市、臺南市、高雄市、嘉義縣、臺南縣、高雄縣、屏東縣、澎湖縣。</t>
    </r>
  </si>
  <si>
    <r>
      <t>　　　</t>
    </r>
    <r>
      <rPr>
        <sz val="9"/>
        <rFont val="Times New Roman"/>
        <family val="1"/>
      </rPr>
      <t>4.</t>
    </r>
    <r>
      <rPr>
        <sz val="9"/>
        <rFont val="新細明體"/>
        <family val="1"/>
      </rPr>
      <t>東部區域包括臺東縣、花蓮縣。</t>
    </r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</si>
  <si>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</si>
  <si>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</si>
  <si>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</si>
  <si>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</si>
  <si>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</si>
  <si>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</si>
  <si>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</si>
  <si>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</si>
  <si>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</si>
  <si>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</si>
  <si>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</si>
  <si>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</si>
  <si>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</si>
  <si>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</si>
  <si>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</si>
  <si>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</si>
  <si>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</si>
  <si>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</si>
  <si>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</si>
  <si>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</si>
  <si>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</si>
  <si>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</si>
  <si>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</si>
  <si>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</si>
  <si>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</si>
  <si>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</si>
  <si>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</si>
  <si>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</si>
  <si>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</si>
  <si>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</si>
  <si>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</si>
  <si>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</si>
  <si>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</si>
  <si>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</si>
  <si>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</si>
  <si>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</si>
  <si>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</si>
  <si>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</si>
  <si>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</si>
  <si>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</si>
  <si>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</si>
  <si>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</si>
  <si>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</si>
  <si>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 xml:space="preserve">1.9-八十四年各月底各縣市人口數 </t>
    </r>
    <r>
      <rPr>
        <sz val="12"/>
        <rFont val="新細明體"/>
        <family val="1"/>
      </rPr>
      <t xml:space="preserve"> Population during Month, 1995</t>
    </r>
  </si>
  <si>
    <t>區域別</t>
  </si>
  <si>
    <t>一年增加數</t>
  </si>
  <si>
    <t>一年增加率(%)</t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</si>
  <si>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</si>
  <si>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</si>
  <si>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</si>
  <si>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</si>
  <si>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</si>
  <si>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</si>
  <si>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</si>
  <si>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</si>
  <si>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</si>
  <si>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</si>
  <si>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</si>
  <si>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</si>
  <si>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</si>
  <si>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Increase of Year</t>
  </si>
  <si>
    <t>Increase Rate of Year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</si>
  <si>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</si>
  <si>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</si>
  <si>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</si>
  <si>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</si>
  <si>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</si>
  <si>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</si>
  <si>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</si>
  <si>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</si>
  <si>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</si>
  <si>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</si>
  <si>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</si>
  <si>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</si>
  <si>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</si>
  <si>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</si>
  <si>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</si>
  <si>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</si>
  <si>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</si>
  <si>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</si>
  <si>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</si>
  <si>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</si>
  <si>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</si>
  <si>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</si>
  <si>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</si>
  <si>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</si>
  <si>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</si>
  <si>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</si>
  <si>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</si>
  <si>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</si>
  <si>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</si>
  <si>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臺灣地區  Taiwan Area</t>
  </si>
  <si>
    <t>北部區域  the North</t>
  </si>
  <si>
    <t>中部區域  the Middle</t>
  </si>
  <si>
    <t>南部區域  the South</t>
  </si>
  <si>
    <t>東部區域  the East</t>
  </si>
  <si>
    <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</si>
  <si>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</si>
  <si>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</si>
  <si>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</si>
  <si>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</si>
  <si>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</si>
  <si>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</si>
  <si>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</si>
  <si>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</si>
  <si>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</si>
  <si>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</si>
  <si>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</si>
  <si>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年底</t>
    </r>
  </si>
  <si>
    <t>End of 2005</t>
  </si>
  <si>
    <r>
      <t xml:space="preserve">1.9-八十三年各月底各縣市人口數 </t>
    </r>
    <r>
      <rPr>
        <sz val="12"/>
        <rFont val="新細明體"/>
        <family val="1"/>
      </rPr>
      <t xml:space="preserve"> Population during Month, 1995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</si>
  <si>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</si>
  <si>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</si>
  <si>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</si>
  <si>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</si>
  <si>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</si>
  <si>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</si>
  <si>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</si>
  <si>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</si>
  <si>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</si>
  <si>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</si>
  <si>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</si>
  <si>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</si>
  <si>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</si>
  <si>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</si>
  <si>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</si>
  <si>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</si>
  <si>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</si>
  <si>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</si>
  <si>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</si>
  <si>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</si>
  <si>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</si>
  <si>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</si>
  <si>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</si>
  <si>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</si>
  <si>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</si>
  <si>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</si>
  <si>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</si>
  <si>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</si>
  <si>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</si>
  <si>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</si>
  <si>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</si>
  <si>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</si>
  <si>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</si>
  <si>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</si>
  <si>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</si>
  <si>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</si>
  <si>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</si>
  <si>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</si>
  <si>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</si>
  <si>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</si>
  <si>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</si>
  <si>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</si>
  <si>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</si>
  <si>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</si>
  <si>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</si>
  <si>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</si>
  <si>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</si>
  <si>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</si>
  <si>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</si>
  <si>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</si>
  <si>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</si>
  <si>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</si>
  <si>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</si>
  <si>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</si>
  <si>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臺灣地區  Taiwan Area</t>
  </si>
  <si>
    <t>北部區域  the North</t>
  </si>
  <si>
    <t>中部區域  the Middle</t>
  </si>
  <si>
    <t>南部區域  the South</t>
  </si>
  <si>
    <t>東部區域  the East</t>
  </si>
  <si>
    <r>
      <t xml:space="preserve">1.9-八十二年各月底各縣市人口數 </t>
    </r>
    <r>
      <rPr>
        <sz val="12"/>
        <rFont val="新細明體"/>
        <family val="1"/>
      </rPr>
      <t xml:space="preserve"> Population during Month, 1995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</si>
  <si>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</si>
  <si>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</si>
  <si>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</si>
  <si>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</si>
  <si>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</si>
  <si>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</si>
  <si>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</si>
  <si>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</si>
  <si>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</si>
  <si>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</si>
  <si>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</si>
  <si>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</si>
  <si>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 xml:space="preserve">1.9-八十一年各月底各縣市人口數 </t>
    </r>
    <r>
      <rPr>
        <sz val="12"/>
        <rFont val="新細明體"/>
        <family val="1"/>
      </rPr>
      <t xml:space="preserve"> Population during Month, 1995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</si>
  <si>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</si>
  <si>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</si>
  <si>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</si>
  <si>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</si>
  <si>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</si>
  <si>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</si>
  <si>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</si>
  <si>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</si>
  <si>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</si>
  <si>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</si>
  <si>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</si>
  <si>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</si>
  <si>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>9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年底</t>
    </r>
  </si>
  <si>
    <t>End of 2006</t>
  </si>
  <si>
    <t>區域別</t>
  </si>
  <si>
    <t>一年增加數</t>
  </si>
  <si>
    <t>一年增加率(%)</t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</si>
  <si>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</si>
  <si>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</si>
  <si>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</si>
  <si>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</si>
  <si>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</si>
  <si>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</si>
  <si>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</si>
  <si>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</si>
  <si>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</si>
  <si>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</si>
  <si>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</si>
  <si>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</si>
  <si>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</si>
  <si>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Increase of Year</t>
  </si>
  <si>
    <t>Increase Rate of Year</t>
  </si>
  <si>
    <t>總計  Total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</si>
  <si>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</si>
  <si>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</si>
  <si>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</si>
  <si>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</si>
  <si>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</si>
  <si>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</si>
  <si>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</si>
  <si>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</si>
  <si>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</si>
  <si>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</si>
  <si>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</si>
  <si>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</si>
  <si>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</si>
  <si>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</si>
  <si>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</si>
  <si>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</si>
  <si>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</si>
  <si>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</si>
  <si>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</si>
  <si>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</si>
  <si>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</si>
  <si>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</si>
  <si>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</si>
  <si>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</si>
  <si>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</si>
  <si>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</si>
  <si>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</si>
  <si>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北部區域  the North</t>
  </si>
  <si>
    <t>中部區域  the Middle</t>
  </si>
  <si>
    <t>南部區域  the South</t>
  </si>
  <si>
    <t>東部區域  the East</t>
  </si>
  <si>
    <t>96年1月底</t>
  </si>
  <si>
    <t>96年2月底</t>
  </si>
  <si>
    <t>96年3月底</t>
  </si>
  <si>
    <t>96年4月底</t>
  </si>
  <si>
    <t>96年5月底</t>
  </si>
  <si>
    <t>96年6月底</t>
  </si>
  <si>
    <t>96年7月底</t>
  </si>
  <si>
    <t>96年8月底</t>
  </si>
  <si>
    <t>96年9月底</t>
  </si>
  <si>
    <t>96年10月底</t>
  </si>
  <si>
    <t>96年11月底</t>
  </si>
  <si>
    <t>96年12月底</t>
  </si>
  <si>
    <r>
      <t>1.9-</t>
    </r>
    <r>
      <rPr>
        <sz val="12"/>
        <rFont val="標楷體"/>
        <family val="4"/>
      </rPr>
      <t>歷年底各縣市人口數</t>
    </r>
    <r>
      <rPr>
        <sz val="12"/>
        <rFont val="Times New Roman"/>
        <family val="1"/>
      </rPr>
      <t xml:space="preserve">  Resident Population during Year</t>
    </r>
  </si>
  <si>
    <r>
      <t xml:space="preserve">1.9-九十六年各月底各縣市人口數 </t>
    </r>
    <r>
      <rPr>
        <sz val="12"/>
        <rFont val="新細明體"/>
        <family val="1"/>
      </rPr>
      <t xml:space="preserve"> Resident Population during Month, 2007</t>
    </r>
  </si>
  <si>
    <r>
      <t xml:space="preserve">1.9-九十五年各月底各縣市人口數 </t>
    </r>
    <r>
      <rPr>
        <sz val="12"/>
        <rFont val="新細明體"/>
        <family val="1"/>
      </rPr>
      <t xml:space="preserve"> Resident Population during Month, 2006</t>
    </r>
  </si>
  <si>
    <r>
      <t xml:space="preserve">1.9-九十四年各月底各縣市人口數 </t>
    </r>
    <r>
      <rPr>
        <sz val="12"/>
        <rFont val="新細明體"/>
        <family val="1"/>
      </rPr>
      <t xml:space="preserve"> Resident Population during Month, 2005</t>
    </r>
  </si>
  <si>
    <r>
      <t>9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年底</t>
    </r>
  </si>
  <si>
    <t>End of 2007</t>
  </si>
  <si>
    <t>一年增加率(%)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</si>
  <si>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</si>
  <si>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</si>
  <si>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</si>
  <si>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>Increase of Year</t>
  </si>
  <si>
    <t>Increase Rate of Year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</si>
  <si>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</si>
  <si>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</si>
  <si>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</si>
  <si>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</si>
  <si>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</si>
  <si>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</si>
  <si>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</si>
  <si>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</si>
  <si>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</si>
  <si>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</si>
  <si>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</si>
  <si>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</si>
  <si>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</si>
  <si>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</si>
  <si>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</si>
  <si>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</si>
  <si>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</si>
  <si>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</si>
  <si>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</si>
  <si>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</si>
  <si>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</si>
  <si>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</si>
  <si>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</si>
  <si>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1.9-九十七年各月底各縣市人口數 </t>
    </r>
    <r>
      <rPr>
        <sz val="12"/>
        <rFont val="新細明體"/>
        <family val="1"/>
      </rPr>
      <t xml:space="preserve"> Resident Population during Month, 2008</t>
    </r>
  </si>
  <si>
    <r>
      <t>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</si>
  <si>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</si>
  <si>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</si>
  <si>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</si>
  <si>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</si>
  <si>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</si>
  <si>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</si>
  <si>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</si>
  <si>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</si>
  <si>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</si>
  <si>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</si>
  <si>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</si>
  <si>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標楷體"/>
        <family val="4"/>
      </rPr>
      <t>年底</t>
    </r>
  </si>
  <si>
    <t>End of 2008</t>
  </si>
  <si>
    <r>
      <t>98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</si>
  <si>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</si>
  <si>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</si>
  <si>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</si>
  <si>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</si>
  <si>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</si>
  <si>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</si>
  <si>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</si>
  <si>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</si>
  <si>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</si>
  <si>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</si>
  <si>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</si>
  <si>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r>
      <t xml:space="preserve">1.9-九十八年各月底各縣市人口數 </t>
    </r>
    <r>
      <rPr>
        <sz val="12"/>
        <rFont val="新細明體"/>
        <family val="1"/>
      </rPr>
      <t xml:space="preserve"> Resident Population during Month, 2009</t>
    </r>
  </si>
  <si>
    <r>
      <t>9</t>
    </r>
    <r>
      <rPr>
        <sz val="9"/>
        <rFont val="Times New Roman"/>
        <family val="1"/>
      </rPr>
      <t>8</t>
    </r>
    <r>
      <rPr>
        <sz val="9"/>
        <rFont val="標楷體"/>
        <family val="4"/>
      </rPr>
      <t>年底</t>
    </r>
  </si>
  <si>
    <t>End of 2009</t>
  </si>
  <si>
    <t>區域別</t>
  </si>
  <si>
    <t>一年增加數</t>
  </si>
  <si>
    <t>一年增加率(%)</t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</si>
  <si>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</si>
  <si>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</si>
  <si>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</si>
  <si>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</si>
  <si>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</si>
  <si>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</si>
  <si>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</si>
  <si>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</si>
  <si>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</si>
  <si>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</si>
  <si>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</si>
  <si>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</si>
  <si>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</si>
  <si>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總計  Total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</si>
  <si>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</si>
  <si>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</si>
  <si>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</si>
  <si>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</si>
  <si>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</si>
  <si>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</si>
  <si>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</si>
  <si>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</si>
  <si>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</si>
  <si>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</si>
  <si>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</si>
  <si>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</si>
  <si>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</si>
  <si>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</si>
  <si>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</si>
  <si>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</si>
  <si>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</si>
  <si>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</si>
  <si>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</si>
  <si>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</si>
  <si>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</si>
  <si>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</si>
  <si>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</si>
  <si>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</si>
  <si>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</si>
  <si>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</si>
  <si>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</si>
  <si>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北部區域  the North</t>
  </si>
  <si>
    <t>中部區域  the Middle</t>
  </si>
  <si>
    <t>南部區域  the South</t>
  </si>
  <si>
    <t>東部區域  the East</t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</si>
  <si>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</si>
  <si>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</si>
  <si>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</si>
  <si>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</si>
  <si>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</si>
  <si>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</si>
  <si>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</si>
  <si>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</si>
  <si>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</si>
  <si>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</si>
  <si>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</si>
  <si>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</si>
  <si>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 xml:space="preserve">1.9-九十九年各月底各縣市人口數 </t>
    </r>
    <r>
      <rPr>
        <sz val="12"/>
        <rFont val="新細明體"/>
        <family val="1"/>
      </rPr>
      <t xml:space="preserve"> Resident Population during Month, 2010</t>
    </r>
  </si>
  <si>
    <r>
      <t>9</t>
    </r>
    <r>
      <rPr>
        <sz val="9"/>
        <rFont val="Times New Roman"/>
        <family val="1"/>
      </rPr>
      <t>9</t>
    </r>
    <r>
      <rPr>
        <sz val="9"/>
        <rFont val="標楷體"/>
        <family val="4"/>
      </rPr>
      <t>年底</t>
    </r>
  </si>
  <si>
    <t>End of 2010</t>
  </si>
  <si>
    <t>區域別</t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</si>
  <si>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</si>
  <si>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</si>
  <si>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</si>
  <si>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</si>
  <si>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</si>
  <si>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</si>
  <si>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</si>
  <si>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</si>
  <si>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</si>
  <si>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</si>
  <si>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</si>
  <si>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</si>
  <si>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</si>
  <si>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總計  Total</t>
  </si>
  <si>
    <t>北部區域  the North</t>
  </si>
  <si>
    <t>中部區域  the Middle</t>
  </si>
  <si>
    <t>南部區域  the South</t>
  </si>
  <si>
    <t>東部區域  the East</t>
  </si>
  <si>
    <t xml:space="preserve">臺 北 市 Taipei City </t>
  </si>
  <si>
    <t xml:space="preserve">高 雄 市 Kaohsiung City </t>
  </si>
  <si>
    <t xml:space="preserve">臺 灣 省 Taiwan Province </t>
  </si>
  <si>
    <t xml:space="preserve">  宜蘭縣 Yilan County  </t>
  </si>
  <si>
    <t xml:space="preserve">  桃園縣 Taoyuan County  </t>
  </si>
  <si>
    <t xml:space="preserve">  新竹縣 Hsinchu County  </t>
  </si>
  <si>
    <t xml:space="preserve">  苗栗縣 Miaoli County  </t>
  </si>
  <si>
    <t xml:space="preserve">  彰化縣 Changhua County  </t>
  </si>
  <si>
    <t xml:space="preserve">  南投縣 Nantou County  </t>
  </si>
  <si>
    <t xml:space="preserve">  雲林縣 Yunlin County  </t>
  </si>
  <si>
    <t xml:space="preserve">  嘉義縣 Chiayi County  </t>
  </si>
  <si>
    <t xml:space="preserve">  屏東縣 Pingtung County  </t>
  </si>
  <si>
    <t xml:space="preserve">  臺東縣 Taitung County  </t>
  </si>
  <si>
    <t xml:space="preserve">  花蓮縣 Hualien County  </t>
  </si>
  <si>
    <t xml:space="preserve">  澎湖縣 Penghu County  </t>
  </si>
  <si>
    <t xml:space="preserve">  基隆市 Keelung City </t>
  </si>
  <si>
    <t xml:space="preserve">  新竹市 Hsinchu City </t>
  </si>
  <si>
    <t xml:space="preserve">  嘉義市 Chiayi City </t>
  </si>
  <si>
    <t xml:space="preserve">福 建 省 Fuchien Province </t>
  </si>
  <si>
    <t xml:space="preserve">  金門縣 Kinmen County </t>
  </si>
  <si>
    <t xml:space="preserve">  連江縣 Lienchiang County  </t>
  </si>
  <si>
    <r>
      <t xml:space="preserve">1.9-一○○年各月底各縣市人口數 </t>
    </r>
    <r>
      <rPr>
        <sz val="12"/>
        <rFont val="新細明體"/>
        <family val="1"/>
      </rPr>
      <t xml:space="preserve"> Resident Population during Month, 2011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</si>
  <si>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</si>
  <si>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</si>
  <si>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</si>
  <si>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</si>
  <si>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</si>
  <si>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</si>
  <si>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</si>
  <si>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</si>
  <si>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</si>
  <si>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</si>
  <si>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</si>
  <si>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100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</si>
  <si>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</si>
  <si>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</si>
  <si>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</si>
  <si>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39</t>
    </r>
    <r>
      <rPr>
        <sz val="9"/>
        <rFont val="細明體"/>
        <family val="3"/>
      </rPr>
      <t>年底</t>
    </r>
  </si>
  <si>
    <r>
      <t>40</t>
    </r>
    <r>
      <rPr>
        <sz val="9"/>
        <rFont val="細明體"/>
        <family val="3"/>
      </rPr>
      <t>年底</t>
    </r>
  </si>
  <si>
    <r>
      <t>9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年底</t>
    </r>
  </si>
  <si>
    <t>End of 1950</t>
  </si>
  <si>
    <t>End of 1951</t>
  </si>
  <si>
    <t>End of 1960</t>
  </si>
  <si>
    <t>End of 1961</t>
  </si>
  <si>
    <t>End of 1966</t>
  </si>
  <si>
    <t>End of 2004</t>
  </si>
  <si>
    <t>End of 2008</t>
  </si>
  <si>
    <t>End of 2009</t>
  </si>
  <si>
    <t>End of 2010</t>
  </si>
  <si>
    <t>較上年成長  VS. with Last Year
臺灣地區  Taiwan Area (%)</t>
  </si>
  <si>
    <t>南部區域  the South (%)</t>
  </si>
  <si>
    <t>東部區域  the East (%)</t>
  </si>
  <si>
    <r>
      <t>說明：</t>
    </r>
    <r>
      <rPr>
        <sz val="9"/>
        <rFont val="Times New Roman"/>
        <family val="1"/>
      </rPr>
      <t>1.</t>
    </r>
    <r>
      <rPr>
        <sz val="9"/>
        <rFont val="新細明體"/>
        <family val="1"/>
      </rPr>
      <t>北部區域包括臺北市、基隆市、新竹市、臺北縣、宜蘭縣、桃園縣、新竹縣。</t>
    </r>
  </si>
  <si>
    <r>
      <t>　　　</t>
    </r>
    <r>
      <rPr>
        <sz val="9"/>
        <rFont val="Times New Roman"/>
        <family val="1"/>
      </rPr>
      <t>2.</t>
    </r>
    <r>
      <rPr>
        <sz val="9"/>
        <rFont val="新細明體"/>
        <family val="1"/>
      </rPr>
      <t>中部區域包括臺中市、苗栗縣、臺中縣、彰化縣、南投縣、雲林縣。</t>
    </r>
  </si>
  <si>
    <r>
      <t>　　　</t>
    </r>
    <r>
      <rPr>
        <sz val="9"/>
        <rFont val="Times New Roman"/>
        <family val="1"/>
      </rPr>
      <t>3.</t>
    </r>
    <r>
      <rPr>
        <sz val="9"/>
        <rFont val="新細明體"/>
        <family val="1"/>
      </rPr>
      <t>南部區域包括嘉義市、臺南市、高雄市、嘉義縣、臺南縣、高雄縣、屏東縣、澎湖縣。</t>
    </r>
  </si>
  <si>
    <r>
      <t>　　　</t>
    </r>
    <r>
      <rPr>
        <sz val="9"/>
        <rFont val="Times New Roman"/>
        <family val="1"/>
      </rPr>
      <t>4.</t>
    </r>
    <r>
      <rPr>
        <sz val="9"/>
        <rFont val="新細明體"/>
        <family val="1"/>
      </rPr>
      <t>東部區域包括臺東縣、花蓮縣。</t>
    </r>
  </si>
  <si>
    <r>
      <t>1</t>
    </r>
    <r>
      <rPr>
        <sz val="9"/>
        <rFont val="Times New Roman"/>
        <family val="1"/>
      </rPr>
      <t>00</t>
    </r>
    <r>
      <rPr>
        <sz val="9"/>
        <rFont val="標楷體"/>
        <family val="4"/>
      </rPr>
      <t>年底</t>
    </r>
  </si>
  <si>
    <t>End of 2011</t>
  </si>
  <si>
    <t>　　　5.本表99年以前人口數依99.12.25改制後行政區域調整。</t>
  </si>
  <si>
    <t>區域別</t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</si>
  <si>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</si>
  <si>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</si>
  <si>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</si>
  <si>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</si>
  <si>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</si>
  <si>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</si>
  <si>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</si>
  <si>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</si>
  <si>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</si>
  <si>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</si>
  <si>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</si>
  <si>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</si>
  <si>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</si>
  <si>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</si>
  <si>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</si>
  <si>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</si>
  <si>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</si>
  <si>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t>北部區域  the North</t>
  </si>
  <si>
    <t>中部區域  the Middle</t>
  </si>
  <si>
    <t>南部區域  the South</t>
  </si>
  <si>
    <t>東部區域  the East</t>
  </si>
  <si>
    <r>
      <t xml:space="preserve">1.9-一○一年各月底各縣市人口數 </t>
    </r>
    <r>
      <rPr>
        <sz val="12"/>
        <rFont val="新細明體"/>
        <family val="1"/>
      </rPr>
      <t xml:space="preserve"> Resident Population during Month, 2012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</si>
  <si>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</si>
  <si>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</si>
  <si>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</si>
  <si>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</si>
  <si>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</si>
  <si>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</si>
  <si>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</si>
  <si>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</si>
  <si>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</si>
  <si>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</si>
  <si>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</si>
  <si>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101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</si>
  <si>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 xml:space="preserve">1.9-一○二年各月底各縣市人口數 </t>
    </r>
    <r>
      <rPr>
        <sz val="12"/>
        <rFont val="新細明體"/>
        <family val="1"/>
      </rPr>
      <t xml:space="preserve"> Resident Population during Month, 2013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</si>
  <si>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</si>
  <si>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</si>
  <si>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</si>
  <si>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</si>
  <si>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</si>
  <si>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</si>
  <si>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</si>
  <si>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</si>
  <si>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</si>
  <si>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</si>
  <si>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</si>
  <si>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102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</si>
  <si>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>1</t>
    </r>
    <r>
      <rPr>
        <sz val="9"/>
        <rFont val="Times New Roman"/>
        <family val="1"/>
      </rPr>
      <t>01</t>
    </r>
    <r>
      <rPr>
        <sz val="9"/>
        <rFont val="標楷體"/>
        <family val="4"/>
      </rPr>
      <t>年底</t>
    </r>
  </si>
  <si>
    <t>End of 2012</t>
  </si>
  <si>
    <t>更新日期：</t>
  </si>
  <si>
    <r>
      <t>1</t>
    </r>
    <r>
      <rPr>
        <sz val="9"/>
        <rFont val="Times New Roman"/>
        <family val="1"/>
      </rPr>
      <t>02</t>
    </r>
    <r>
      <rPr>
        <sz val="9"/>
        <rFont val="標楷體"/>
        <family val="4"/>
      </rPr>
      <t>年底</t>
    </r>
  </si>
  <si>
    <t>End of 2013</t>
  </si>
  <si>
    <t>區域別</t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</si>
  <si>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</si>
  <si>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</si>
  <si>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</si>
  <si>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</si>
  <si>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</si>
  <si>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</si>
  <si>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</si>
  <si>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</si>
  <si>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</si>
  <si>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</si>
  <si>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</si>
  <si>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</si>
  <si>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</si>
  <si>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</si>
  <si>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</si>
  <si>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</si>
  <si>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</si>
  <si>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t>北部區域  the North</t>
  </si>
  <si>
    <t>中部區域  the Middle</t>
  </si>
  <si>
    <t>南部區域  the South</t>
  </si>
  <si>
    <t>東部區域  the East</t>
  </si>
  <si>
    <t>更新日期：</t>
  </si>
  <si>
    <r>
      <t xml:space="preserve">1.9-一○三年各月底各縣市人口數 </t>
    </r>
    <r>
      <rPr>
        <sz val="12"/>
        <rFont val="新細明體"/>
        <family val="1"/>
      </rPr>
      <t xml:space="preserve"> Resident Population during Month, 2014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</si>
  <si>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</si>
  <si>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</si>
  <si>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</si>
  <si>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</si>
  <si>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</si>
  <si>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</si>
  <si>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</si>
  <si>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</si>
  <si>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</si>
  <si>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</si>
  <si>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</si>
  <si>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</si>
  <si>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>1</t>
    </r>
    <r>
      <rPr>
        <sz val="9"/>
        <rFont val="Times New Roman"/>
        <family val="1"/>
      </rPr>
      <t>03</t>
    </r>
    <r>
      <rPr>
        <sz val="9"/>
        <rFont val="標楷體"/>
        <family val="4"/>
      </rPr>
      <t>年底</t>
    </r>
  </si>
  <si>
    <t>更新日期：</t>
  </si>
  <si>
    <r>
      <t xml:space="preserve">1.9-一○四年各月底各縣市人口數 </t>
    </r>
    <r>
      <rPr>
        <sz val="12"/>
        <rFont val="新細明體"/>
        <family val="1"/>
      </rPr>
      <t xml:space="preserve"> Resident Population during Month, 2015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</si>
  <si>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</si>
  <si>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</si>
  <si>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</si>
  <si>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</si>
  <si>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</si>
  <si>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</si>
  <si>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</si>
  <si>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</si>
  <si>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</si>
  <si>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</si>
  <si>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</si>
  <si>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104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</si>
  <si>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Taoyuan C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 xml:space="preserve">ty  </t>
    </r>
  </si>
  <si>
    <r>
      <t>1</t>
    </r>
    <r>
      <rPr>
        <sz val="9"/>
        <rFont val="Times New Roman"/>
        <family val="1"/>
      </rPr>
      <t>04</t>
    </r>
    <r>
      <rPr>
        <sz val="9"/>
        <rFont val="標楷體"/>
        <family val="4"/>
      </rPr>
      <t>年底</t>
    </r>
  </si>
  <si>
    <t>End of 2015</t>
  </si>
  <si>
    <t>End of 2014</t>
  </si>
  <si>
    <t xml:space="preserve">桃 園 市 Taoyuan City  </t>
  </si>
  <si>
    <r>
      <t xml:space="preserve">1.9-一○五年各月底各縣市人口數 </t>
    </r>
    <r>
      <rPr>
        <sz val="12"/>
        <rFont val="新細明體"/>
        <family val="1"/>
      </rPr>
      <t xml:space="preserve"> Resident Population during Month, 2016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</si>
  <si>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</si>
  <si>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</si>
  <si>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</si>
  <si>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</si>
  <si>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</si>
  <si>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</si>
  <si>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</si>
  <si>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</si>
  <si>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</si>
  <si>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</si>
  <si>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</si>
  <si>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</si>
  <si>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13月底</t>
    </r>
  </si>
  <si>
    <r>
      <t>105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14月底</t>
    </r>
  </si>
  <si>
    <r>
      <t>105</t>
    </r>
    <r>
      <rPr>
        <sz val="9"/>
        <rFont val="標楷體"/>
        <family val="4"/>
      </rPr>
      <t>年底</t>
    </r>
  </si>
  <si>
    <t>End of 2016</t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</si>
  <si>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</si>
  <si>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</si>
  <si>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</si>
  <si>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</si>
  <si>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</si>
  <si>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</si>
  <si>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</si>
  <si>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</si>
  <si>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</si>
  <si>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</si>
  <si>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</si>
  <si>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</si>
  <si>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 xml:space="preserve">1.9-一○六年各月底各縣市人口數 </t>
    </r>
    <r>
      <rPr>
        <sz val="12"/>
        <rFont val="新細明體"/>
        <family val="1"/>
      </rPr>
      <t xml:space="preserve"> Resident Population during Month, 2017</t>
    </r>
  </si>
  <si>
    <r>
      <t>106</t>
    </r>
    <r>
      <rPr>
        <sz val="9"/>
        <rFont val="標楷體"/>
        <family val="4"/>
      </rPr>
      <t>年底</t>
    </r>
  </si>
  <si>
    <t>End of 2017</t>
  </si>
  <si>
    <r>
      <t xml:space="preserve">1.9-一○七年各月底各縣市人口數 </t>
    </r>
    <r>
      <rPr>
        <sz val="12"/>
        <rFont val="新細明體"/>
        <family val="1"/>
      </rPr>
      <t xml:space="preserve"> Resident Population during Month, 2018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</si>
  <si>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</si>
  <si>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</si>
  <si>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</si>
  <si>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</si>
  <si>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</si>
  <si>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</si>
  <si>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</si>
  <si>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</si>
  <si>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</si>
  <si>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</si>
  <si>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</si>
  <si>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107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</si>
  <si>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 xml:space="preserve">1.9-一○八年各月底各縣市人口數 </t>
    </r>
    <r>
      <rPr>
        <sz val="12"/>
        <rFont val="新細明體"/>
        <family val="1"/>
      </rPr>
      <t xml:space="preserve"> Resident Population during Month, 2019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</si>
  <si>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</si>
  <si>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</si>
  <si>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</si>
  <si>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</si>
  <si>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</si>
  <si>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</si>
  <si>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</si>
  <si>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</si>
  <si>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</si>
  <si>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</si>
  <si>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</si>
  <si>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</si>
  <si>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13月底</t>
    </r>
  </si>
  <si>
    <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14月底</t>
    </r>
  </si>
  <si>
    <r>
      <t>107</t>
    </r>
    <r>
      <rPr>
        <sz val="9"/>
        <rFont val="標楷體"/>
        <family val="4"/>
      </rPr>
      <t>年底</t>
    </r>
  </si>
  <si>
    <t>End of 2018</t>
  </si>
  <si>
    <r>
      <t>108</t>
    </r>
    <r>
      <rPr>
        <sz val="9"/>
        <rFont val="標楷體"/>
        <family val="4"/>
      </rPr>
      <t>年底</t>
    </r>
  </si>
  <si>
    <t>End of 2019</t>
  </si>
  <si>
    <r>
      <t xml:space="preserve">1.9-一○九年各月底各縣市人口數 </t>
    </r>
    <r>
      <rPr>
        <sz val="12"/>
        <rFont val="新細明體"/>
        <family val="1"/>
      </rPr>
      <t xml:space="preserve"> Resident Population during Month, 2020</t>
    </r>
  </si>
  <si>
    <t>109年1月底</t>
  </si>
  <si>
    <t>109年2月底</t>
  </si>
  <si>
    <t>109年3月底</t>
  </si>
  <si>
    <t>109年4月底</t>
  </si>
  <si>
    <t>109年5月底</t>
  </si>
  <si>
    <t>109年6月底</t>
  </si>
  <si>
    <t>109年7月底</t>
  </si>
  <si>
    <t>109年8月底</t>
  </si>
  <si>
    <t>109年9月底</t>
  </si>
  <si>
    <t>109年10月底</t>
  </si>
  <si>
    <t>109年11月底</t>
  </si>
  <si>
    <t>109年12月底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</si>
</sst>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#,##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_);[Red]\(0.00\)"/>
    <numFmt numFmtId="186" formatCode="0.000000000000000_);[Red]\(0.000000000000000\)"/>
  </numFmts>
  <fonts count="55"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b/>
      <sz val="9"/>
      <name val="Times New Roman"/>
      <family val="1"/>
    </font>
    <font>
      <b/>
      <sz val="9"/>
      <color indexed="61"/>
      <name val="Times New Roman"/>
      <family val="1"/>
    </font>
    <font>
      <b/>
      <sz val="10"/>
      <name val="Times New Roman"/>
      <family val="1"/>
    </font>
    <font>
      <sz val="9"/>
      <name val="細明體"/>
      <family val="3"/>
    </font>
    <font>
      <sz val="9"/>
      <color indexed="61"/>
      <name val="Times New Roman"/>
      <family val="1"/>
    </font>
    <font>
      <sz val="12"/>
      <name val="標楷體"/>
      <family val="4"/>
    </font>
    <font>
      <b/>
      <sz val="9"/>
      <name val="新細明體"/>
      <family val="1"/>
    </font>
    <font>
      <sz val="8"/>
      <name val="新細明體"/>
      <family val="1"/>
    </font>
    <font>
      <sz val="9"/>
      <color indexed="61"/>
      <name val="新細明體"/>
      <family val="1"/>
    </font>
    <font>
      <sz val="12"/>
      <name val="Times New Roman"/>
      <family val="1"/>
    </font>
    <font>
      <sz val="9"/>
      <color indexed="10"/>
      <name val="新細明體"/>
      <family val="1"/>
    </font>
    <font>
      <b/>
      <sz val="9"/>
      <name val="Tahoma"/>
      <family val="2"/>
    </font>
    <font>
      <b/>
      <sz val="9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6" fillId="0" borderId="0" xfId="34" applyNumberFormat="1" applyFont="1" applyBorder="1" applyAlignment="1">
      <alignment horizontal="right"/>
      <protection/>
    </xf>
    <xf numFmtId="3" fontId="7" fillId="0" borderId="0" xfId="34" applyNumberFormat="1" applyFont="1">
      <alignment/>
      <protection/>
    </xf>
    <xf numFmtId="3" fontId="7" fillId="0" borderId="11" xfId="34" applyNumberFormat="1" applyFont="1" applyBorder="1" applyAlignment="1">
      <alignment horizontal="right"/>
      <protection/>
    </xf>
    <xf numFmtId="4" fontId="6" fillId="0" borderId="0" xfId="34" applyNumberFormat="1" applyFont="1" applyBorder="1" applyAlignment="1">
      <alignment horizontal="right"/>
      <protection/>
    </xf>
    <xf numFmtId="2" fontId="8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10" fillId="0" borderId="0" xfId="34" applyFont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1" fillId="0" borderId="10" xfId="34" applyFont="1" applyBorder="1" applyAlignment="1">
      <alignment horizontal="left" wrapText="1"/>
      <protection/>
    </xf>
    <xf numFmtId="0" fontId="14" fillId="0" borderId="10" xfId="34" applyFont="1" applyBorder="1" applyAlignment="1">
      <alignment horizontal="left" indent="1"/>
      <protection/>
    </xf>
    <xf numFmtId="0" fontId="14" fillId="0" borderId="10" xfId="34" applyFont="1" applyBorder="1" applyAlignment="1" quotePrefix="1">
      <alignment horizontal="left" indent="1"/>
      <protection/>
    </xf>
    <xf numFmtId="3" fontId="0" fillId="0" borderId="13" xfId="0" applyNumberFormat="1" applyFont="1" applyBorder="1" applyAlignment="1">
      <alignment/>
    </xf>
    <xf numFmtId="3" fontId="6" fillId="0" borderId="10" xfId="34" applyNumberFormat="1" applyFont="1" applyBorder="1" applyAlignment="1">
      <alignment horizontal="right"/>
      <protection/>
    </xf>
    <xf numFmtId="3" fontId="7" fillId="0" borderId="10" xfId="34" applyNumberFormat="1" applyFont="1" applyBorder="1">
      <alignment/>
      <protection/>
    </xf>
    <xf numFmtId="3" fontId="7" fillId="0" borderId="10" xfId="34" applyNumberFormat="1" applyFont="1" applyBorder="1" applyAlignment="1">
      <alignment horizontal="right"/>
      <protection/>
    </xf>
    <xf numFmtId="2" fontId="9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1" fillId="4" borderId="18" xfId="34" applyFont="1" applyFill="1" applyBorder="1" applyAlignment="1">
      <alignment horizontal="left" wrapText="1"/>
      <protection/>
    </xf>
    <xf numFmtId="3" fontId="6" fillId="4" borderId="18" xfId="34" applyNumberFormat="1" applyFont="1" applyFill="1" applyBorder="1" applyAlignment="1">
      <alignment horizontal="right"/>
      <protection/>
    </xf>
    <xf numFmtId="3" fontId="6" fillId="4" borderId="18" xfId="0" applyNumberFormat="1" applyFont="1" applyFill="1" applyBorder="1" applyAlignment="1">
      <alignment/>
    </xf>
    <xf numFmtId="2" fontId="6" fillId="4" borderId="18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32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20" xfId="34" applyNumberFormat="1" applyFont="1" applyBorder="1" applyAlignment="1">
      <alignment horizontal="right"/>
      <protection/>
    </xf>
    <xf numFmtId="3" fontId="6" fillId="0" borderId="21" xfId="34" applyNumberFormat="1" applyFont="1" applyBorder="1" applyAlignment="1">
      <alignment horizontal="right"/>
      <protection/>
    </xf>
    <xf numFmtId="4" fontId="6" fillId="4" borderId="18" xfId="34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0" fillId="4" borderId="0" xfId="33" applyFill="1">
      <alignment vertical="center"/>
      <protection/>
    </xf>
    <xf numFmtId="3" fontId="4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7" fillId="0" borderId="22" xfId="34" applyNumberFormat="1" applyFont="1" applyBorder="1" applyAlignment="1">
      <alignment horizontal="right"/>
      <protection/>
    </xf>
    <xf numFmtId="3" fontId="7" fillId="0" borderId="0" xfId="34" applyNumberFormat="1" applyFont="1" applyBorder="1" applyAlignment="1">
      <alignment horizontal="right"/>
      <protection/>
    </xf>
    <xf numFmtId="4" fontId="7" fillId="0" borderId="10" xfId="34" applyNumberFormat="1" applyFont="1" applyBorder="1">
      <alignment/>
      <protection/>
    </xf>
    <xf numFmtId="3" fontId="4" fillId="0" borderId="14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19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34" applyFont="1">
      <alignment/>
      <protection/>
    </xf>
    <xf numFmtId="0" fontId="1" fillId="0" borderId="10" xfId="34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993" xfId="33"/>
    <cellStyle name="一般_8812縣市人口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6"/>
  <sheetViews>
    <sheetView zoomScalePageLayoutView="0" workbookViewId="0" topLeftCell="A1">
      <pane xSplit="1" ySplit="1" topLeftCell="A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3" sqref="A43"/>
    </sheetView>
  </sheetViews>
  <sheetFormatPr defaultColWidth="9.33203125" defaultRowHeight="12"/>
  <cols>
    <col min="1" max="1" width="26.83203125" style="24" customWidth="1"/>
    <col min="2" max="42" width="10.66015625" style="24" customWidth="1"/>
    <col min="43" max="59" width="12.16015625" style="24" customWidth="1"/>
    <col min="60" max="60" width="9.33203125" style="24" customWidth="1"/>
    <col min="61" max="61" width="10.66015625" style="24" bestFit="1" customWidth="1"/>
    <col min="62" max="16384" width="9.33203125" style="24" customWidth="1"/>
  </cols>
  <sheetData>
    <row r="1" spans="1:43" ht="18.75" customHeight="1">
      <c r="A1" s="101" t="s">
        <v>599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</row>
    <row r="2" spans="1:59" s="84" customFormat="1" ht="12">
      <c r="A2" s="51" t="s">
        <v>0</v>
      </c>
      <c r="B2" s="25" t="s">
        <v>326</v>
      </c>
      <c r="C2" s="25" t="s">
        <v>327</v>
      </c>
      <c r="D2" s="25" t="s">
        <v>329</v>
      </c>
      <c r="E2" s="25" t="s">
        <v>331</v>
      </c>
      <c r="F2" s="25" t="s">
        <v>88</v>
      </c>
      <c r="G2" s="25" t="s">
        <v>78</v>
      </c>
      <c r="H2" s="25" t="s">
        <v>79</v>
      </c>
      <c r="I2" s="25" t="s">
        <v>80</v>
      </c>
      <c r="J2" s="25" t="s">
        <v>81</v>
      </c>
      <c r="K2" s="25" t="s">
        <v>82</v>
      </c>
      <c r="L2" s="25" t="s">
        <v>83</v>
      </c>
      <c r="M2" s="25" t="s">
        <v>84</v>
      </c>
      <c r="N2" s="25" t="s">
        <v>85</v>
      </c>
      <c r="O2" s="25" t="s">
        <v>86</v>
      </c>
      <c r="P2" s="25" t="s">
        <v>87</v>
      </c>
      <c r="Q2" s="45" t="s">
        <v>52</v>
      </c>
      <c r="R2" s="45" t="s">
        <v>53</v>
      </c>
      <c r="S2" s="45" t="s">
        <v>54</v>
      </c>
      <c r="T2" s="45" t="s">
        <v>55</v>
      </c>
      <c r="U2" s="45" t="s">
        <v>56</v>
      </c>
      <c r="V2" s="45" t="s">
        <v>57</v>
      </c>
      <c r="W2" s="45" t="s">
        <v>58</v>
      </c>
      <c r="X2" s="45" t="s">
        <v>59</v>
      </c>
      <c r="Y2" s="45" t="s">
        <v>60</v>
      </c>
      <c r="Z2" s="45" t="s">
        <v>61</v>
      </c>
      <c r="AA2" s="45" t="s">
        <v>62</v>
      </c>
      <c r="AB2" s="45" t="s">
        <v>63</v>
      </c>
      <c r="AC2" s="45" t="s">
        <v>64</v>
      </c>
      <c r="AD2" s="45" t="s">
        <v>65</v>
      </c>
      <c r="AE2" s="45" t="s">
        <v>66</v>
      </c>
      <c r="AF2" s="45" t="s">
        <v>67</v>
      </c>
      <c r="AG2" s="45" t="s">
        <v>68</v>
      </c>
      <c r="AH2" s="45" t="s">
        <v>69</v>
      </c>
      <c r="AI2" s="45" t="s">
        <v>70</v>
      </c>
      <c r="AJ2" s="45" t="s">
        <v>71</v>
      </c>
      <c r="AK2" s="45" t="s">
        <v>72</v>
      </c>
      <c r="AL2" s="45" t="s">
        <v>73</v>
      </c>
      <c r="AM2" s="45" t="s">
        <v>74</v>
      </c>
      <c r="AN2" s="45" t="s">
        <v>75</v>
      </c>
      <c r="AO2" s="45" t="s">
        <v>76</v>
      </c>
      <c r="AP2" s="45" t="s">
        <v>77</v>
      </c>
      <c r="AQ2" s="45" t="s">
        <v>103</v>
      </c>
      <c r="AR2" s="45" t="s">
        <v>259</v>
      </c>
      <c r="AS2" s="45" t="s">
        <v>447</v>
      </c>
      <c r="AT2" s="45" t="s">
        <v>535</v>
      </c>
      <c r="AU2" s="45" t="s">
        <v>603</v>
      </c>
      <c r="AV2" s="45" t="s">
        <v>647</v>
      </c>
      <c r="AW2" s="45" t="s">
        <v>662</v>
      </c>
      <c r="AX2" s="45" t="s">
        <v>725</v>
      </c>
      <c r="AY2" s="45" t="s">
        <v>802</v>
      </c>
      <c r="AZ2" s="45" t="s">
        <v>853</v>
      </c>
      <c r="BA2" s="45" t="s">
        <v>856</v>
      </c>
      <c r="BB2" s="45" t="s">
        <v>894</v>
      </c>
      <c r="BC2" s="97" t="s">
        <v>910</v>
      </c>
      <c r="BD2" s="97" t="s">
        <v>929</v>
      </c>
      <c r="BE2" s="97" t="s">
        <v>944</v>
      </c>
      <c r="BF2" s="97" t="s">
        <v>974</v>
      </c>
      <c r="BG2" s="97" t="s">
        <v>976</v>
      </c>
    </row>
    <row r="3" spans="1:59" s="85" customFormat="1" ht="12">
      <c r="A3" s="61" t="s">
        <v>202</v>
      </c>
      <c r="B3" s="27" t="s">
        <v>325</v>
      </c>
      <c r="C3" s="27" t="s">
        <v>328</v>
      </c>
      <c r="D3" s="27" t="s">
        <v>330</v>
      </c>
      <c r="E3" s="27" t="s">
        <v>332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7" t="s">
        <v>122</v>
      </c>
      <c r="L3" s="27" t="s">
        <v>123</v>
      </c>
      <c r="M3" s="27" t="s">
        <v>124</v>
      </c>
      <c r="N3" s="27" t="s">
        <v>125</v>
      </c>
      <c r="O3" s="27" t="s">
        <v>126</v>
      </c>
      <c r="P3" s="27" t="s">
        <v>127</v>
      </c>
      <c r="Q3" s="27" t="s">
        <v>128</v>
      </c>
      <c r="R3" s="27" t="s">
        <v>129</v>
      </c>
      <c r="S3" s="27" t="s">
        <v>130</v>
      </c>
      <c r="T3" s="27" t="s">
        <v>131</v>
      </c>
      <c r="U3" s="27" t="s">
        <v>132</v>
      </c>
      <c r="V3" s="27" t="s">
        <v>133</v>
      </c>
      <c r="W3" s="27" t="s">
        <v>134</v>
      </c>
      <c r="X3" s="27" t="s">
        <v>135</v>
      </c>
      <c r="Y3" s="27" t="s">
        <v>136</v>
      </c>
      <c r="Z3" s="27" t="s">
        <v>137</v>
      </c>
      <c r="AA3" s="27" t="s">
        <v>138</v>
      </c>
      <c r="AB3" s="27" t="s">
        <v>139</v>
      </c>
      <c r="AC3" s="27" t="s">
        <v>140</v>
      </c>
      <c r="AD3" s="27" t="s">
        <v>141</v>
      </c>
      <c r="AE3" s="27" t="s">
        <v>142</v>
      </c>
      <c r="AF3" s="27" t="s">
        <v>143</v>
      </c>
      <c r="AG3" s="27" t="s">
        <v>144</v>
      </c>
      <c r="AH3" s="27" t="s">
        <v>145</v>
      </c>
      <c r="AI3" s="27" t="s">
        <v>146</v>
      </c>
      <c r="AJ3" s="27" t="s">
        <v>147</v>
      </c>
      <c r="AK3" s="27" t="s">
        <v>148</v>
      </c>
      <c r="AL3" s="27" t="s">
        <v>149</v>
      </c>
      <c r="AM3" s="27" t="s">
        <v>150</v>
      </c>
      <c r="AN3" s="27" t="s">
        <v>151</v>
      </c>
      <c r="AO3" s="27" t="s">
        <v>152</v>
      </c>
      <c r="AP3" s="27" t="s">
        <v>153</v>
      </c>
      <c r="AQ3" s="27" t="s">
        <v>154</v>
      </c>
      <c r="AR3" s="27" t="s">
        <v>260</v>
      </c>
      <c r="AS3" s="27" t="s">
        <v>448</v>
      </c>
      <c r="AT3" s="27" t="s">
        <v>536</v>
      </c>
      <c r="AU3" s="27" t="s">
        <v>604</v>
      </c>
      <c r="AV3" s="27" t="s">
        <v>648</v>
      </c>
      <c r="AW3" s="27" t="s">
        <v>663</v>
      </c>
      <c r="AX3" s="27" t="s">
        <v>726</v>
      </c>
      <c r="AY3" s="27" t="s">
        <v>803</v>
      </c>
      <c r="AZ3" s="27" t="s">
        <v>854</v>
      </c>
      <c r="BA3" s="27" t="s">
        <v>857</v>
      </c>
      <c r="BB3" s="27" t="s">
        <v>912</v>
      </c>
      <c r="BC3" s="27" t="s">
        <v>911</v>
      </c>
      <c r="BD3" s="27" t="s">
        <v>930</v>
      </c>
      <c r="BE3" s="27" t="s">
        <v>945</v>
      </c>
      <c r="BF3" s="27" t="s">
        <v>975</v>
      </c>
      <c r="BG3" s="27" t="s">
        <v>977</v>
      </c>
    </row>
    <row r="4" spans="1:59" ht="13.5" customHeight="1">
      <c r="A4" s="29" t="s">
        <v>155</v>
      </c>
      <c r="B4" s="22"/>
      <c r="C4" s="22"/>
      <c r="D4" s="22"/>
      <c r="E4" s="22"/>
      <c r="F4" s="22">
        <v>13049605</v>
      </c>
      <c r="G4" s="22">
        <v>13371083</v>
      </c>
      <c r="H4" s="22">
        <v>13725991</v>
      </c>
      <c r="I4" s="22">
        <v>14389591</v>
      </c>
      <c r="J4" s="22">
        <v>14753911</v>
      </c>
      <c r="K4" s="22">
        <v>15073216</v>
      </c>
      <c r="L4" s="22">
        <v>15367774</v>
      </c>
      <c r="M4" s="22">
        <v>15642467</v>
      </c>
      <c r="N4" s="22">
        <v>15927167</v>
      </c>
      <c r="O4" s="22">
        <v>16223089</v>
      </c>
      <c r="P4" s="22">
        <v>16579737</v>
      </c>
      <c r="Q4" s="22">
        <v>16882053</v>
      </c>
      <c r="R4" s="22">
        <v>17202491</v>
      </c>
      <c r="S4" s="22">
        <v>17543067</v>
      </c>
      <c r="T4" s="22">
        <v>17866008</v>
      </c>
      <c r="U4" s="22">
        <v>18193955</v>
      </c>
      <c r="V4" s="22">
        <v>18515754</v>
      </c>
      <c r="W4" s="22">
        <v>18790538</v>
      </c>
      <c r="X4" s="22">
        <v>19069194</v>
      </c>
      <c r="Y4" s="22">
        <v>19313825</v>
      </c>
      <c r="Z4" s="22">
        <v>19509082</v>
      </c>
      <c r="AA4" s="22">
        <v>19725010</v>
      </c>
      <c r="AB4" s="22">
        <v>19954397</v>
      </c>
      <c r="AC4" s="22">
        <v>20156587</v>
      </c>
      <c r="AD4" s="22">
        <v>20401305</v>
      </c>
      <c r="AE4" s="22">
        <v>20605831</v>
      </c>
      <c r="AF4" s="22">
        <v>20802622</v>
      </c>
      <c r="AG4" s="22">
        <v>20995416</v>
      </c>
      <c r="AH4" s="22">
        <v>21177874</v>
      </c>
      <c r="AI4" s="22">
        <v>21357431</v>
      </c>
      <c r="AJ4" s="22">
        <v>21525433</v>
      </c>
      <c r="AK4" s="22">
        <v>21742815</v>
      </c>
      <c r="AL4" s="22">
        <v>21928591</v>
      </c>
      <c r="AM4" s="22">
        <v>22092387</v>
      </c>
      <c r="AN4" s="22">
        <v>22276672</v>
      </c>
      <c r="AO4" s="22">
        <v>22405568</v>
      </c>
      <c r="AP4" s="22">
        <v>22520776</v>
      </c>
      <c r="AQ4" s="22">
        <v>22604550</v>
      </c>
      <c r="AR4" s="22">
        <v>22689122</v>
      </c>
      <c r="AS4" s="22">
        <v>22770383</v>
      </c>
      <c r="AT4" s="22">
        <v>22876527</v>
      </c>
      <c r="AU4" s="22">
        <v>22958360</v>
      </c>
      <c r="AV4" s="22">
        <v>23037031</v>
      </c>
      <c r="AW4" s="22">
        <v>23119772</v>
      </c>
      <c r="AX4" s="22">
        <v>23162123</v>
      </c>
      <c r="AY4" s="82">
        <v>23224912</v>
      </c>
      <c r="AZ4" s="82">
        <v>23315822</v>
      </c>
      <c r="BA4" s="82">
        <v>23373517</v>
      </c>
      <c r="BB4" s="82">
        <v>23433753</v>
      </c>
      <c r="BC4" s="82">
        <v>23492074</v>
      </c>
      <c r="BD4" s="82">
        <v>23539816</v>
      </c>
      <c r="BE4" s="82">
        <v>23571227</v>
      </c>
      <c r="BF4" s="82">
        <v>23588932</v>
      </c>
      <c r="BG4" s="82">
        <v>23603121</v>
      </c>
    </row>
    <row r="5" spans="1:59" ht="13.5" customHeight="1">
      <c r="A5" s="30" t="s">
        <v>780</v>
      </c>
      <c r="B5" s="22"/>
      <c r="C5" s="22"/>
      <c r="D5" s="22">
        <v>829012</v>
      </c>
      <c r="E5" s="22">
        <v>870822</v>
      </c>
      <c r="F5" s="22">
        <v>1123354</v>
      </c>
      <c r="G5" s="22">
        <v>1174948</v>
      </c>
      <c r="H5" s="22">
        <v>1093677</v>
      </c>
      <c r="I5" s="22">
        <v>1169579</v>
      </c>
      <c r="J5" s="22">
        <v>1240576</v>
      </c>
      <c r="K5" s="22">
        <v>1301513</v>
      </c>
      <c r="L5" s="22">
        <v>1362863</v>
      </c>
      <c r="M5" s="22">
        <v>1444663</v>
      </c>
      <c r="N5" s="22">
        <v>1531336</v>
      </c>
      <c r="O5" s="22">
        <v>1629105</v>
      </c>
      <c r="P5" s="22">
        <v>1757238</v>
      </c>
      <c r="Q5" s="22">
        <v>1871774</v>
      </c>
      <c r="R5" s="22">
        <v>2006804</v>
      </c>
      <c r="S5" s="22">
        <v>2135007</v>
      </c>
      <c r="T5" s="22">
        <v>2258757</v>
      </c>
      <c r="U5" s="22">
        <v>2354858</v>
      </c>
      <c r="V5" s="22">
        <v>2445129</v>
      </c>
      <c r="W5" s="22">
        <v>2514191</v>
      </c>
      <c r="X5" s="22">
        <v>2588396</v>
      </c>
      <c r="Y5" s="22">
        <v>2663683</v>
      </c>
      <c r="Z5" s="22">
        <v>2727510</v>
      </c>
      <c r="AA5" s="22">
        <v>2800881</v>
      </c>
      <c r="AB5" s="22">
        <v>2888326</v>
      </c>
      <c r="AC5" s="22">
        <v>2970205</v>
      </c>
      <c r="AD5" s="22">
        <v>3048034</v>
      </c>
      <c r="AE5" s="22">
        <v>3107278</v>
      </c>
      <c r="AF5" s="22">
        <v>3162346</v>
      </c>
      <c r="AG5" s="22">
        <v>3222629</v>
      </c>
      <c r="AH5" s="22">
        <v>3260731</v>
      </c>
      <c r="AI5" s="22">
        <v>3305615</v>
      </c>
      <c r="AJ5" s="22">
        <v>3355299</v>
      </c>
      <c r="AK5" s="22">
        <v>3420535</v>
      </c>
      <c r="AL5" s="22">
        <v>3459624</v>
      </c>
      <c r="AM5" s="22">
        <v>3510917</v>
      </c>
      <c r="AN5" s="22">
        <v>3567896</v>
      </c>
      <c r="AO5" s="22">
        <v>3610252</v>
      </c>
      <c r="AP5" s="22">
        <v>3641446</v>
      </c>
      <c r="AQ5" s="22">
        <v>3676533</v>
      </c>
      <c r="AR5" s="22">
        <v>3708099</v>
      </c>
      <c r="AS5" s="22">
        <v>3736677</v>
      </c>
      <c r="AT5" s="22">
        <v>3767095</v>
      </c>
      <c r="AU5" s="22">
        <v>3798015</v>
      </c>
      <c r="AV5" s="22">
        <v>3833730</v>
      </c>
      <c r="AW5" s="22">
        <v>3873653</v>
      </c>
      <c r="AX5" s="22">
        <v>3897367</v>
      </c>
      <c r="AY5" s="4">
        <v>3916451</v>
      </c>
      <c r="AZ5" s="4">
        <v>3939305</v>
      </c>
      <c r="BA5" s="4">
        <v>3954929</v>
      </c>
      <c r="BB5" s="4">
        <v>3966818</v>
      </c>
      <c r="BC5" s="4">
        <v>3970644</v>
      </c>
      <c r="BD5" s="4">
        <v>3979208</v>
      </c>
      <c r="BE5" s="4">
        <v>3986689</v>
      </c>
      <c r="BF5" s="4">
        <v>3995717</v>
      </c>
      <c r="BG5" s="4">
        <v>4018696</v>
      </c>
    </row>
    <row r="6" spans="1:59" ht="13.5" customHeight="1">
      <c r="A6" s="30" t="s">
        <v>179</v>
      </c>
      <c r="B6" s="87"/>
      <c r="C6" s="87"/>
      <c r="D6" s="87">
        <v>898655</v>
      </c>
      <c r="E6" s="87">
        <v>936925</v>
      </c>
      <c r="F6" s="87">
        <v>1174883</v>
      </c>
      <c r="G6" s="22">
        <v>1224642</v>
      </c>
      <c r="H6" s="22">
        <v>1604543</v>
      </c>
      <c r="I6" s="22">
        <v>1689723</v>
      </c>
      <c r="J6" s="22">
        <v>1769568</v>
      </c>
      <c r="K6" s="22">
        <v>1839641</v>
      </c>
      <c r="L6" s="22">
        <v>1909067</v>
      </c>
      <c r="M6" s="22">
        <v>1958396</v>
      </c>
      <c r="N6" s="22">
        <v>2003604</v>
      </c>
      <c r="O6" s="22">
        <v>2043318</v>
      </c>
      <c r="P6" s="22">
        <v>2089288</v>
      </c>
      <c r="Q6" s="22">
        <v>2127625</v>
      </c>
      <c r="R6" s="22">
        <v>2163605</v>
      </c>
      <c r="S6" s="22">
        <v>2196237</v>
      </c>
      <c r="T6" s="22">
        <v>2220427</v>
      </c>
      <c r="U6" s="22">
        <v>2270983</v>
      </c>
      <c r="V6" s="22">
        <v>2327641</v>
      </c>
      <c r="W6" s="22">
        <v>2388374</v>
      </c>
      <c r="X6" s="22">
        <v>2449702</v>
      </c>
      <c r="Y6" s="22">
        <v>2507620</v>
      </c>
      <c r="Z6" s="22">
        <v>2575180</v>
      </c>
      <c r="AA6" s="22">
        <v>2637100</v>
      </c>
      <c r="AB6" s="22">
        <v>2681857</v>
      </c>
      <c r="AC6" s="22">
        <v>2702678</v>
      </c>
      <c r="AD6" s="22">
        <v>2719659</v>
      </c>
      <c r="AE6" s="22">
        <v>2717992</v>
      </c>
      <c r="AF6" s="22">
        <v>2696073</v>
      </c>
      <c r="AG6" s="22">
        <v>2653245</v>
      </c>
      <c r="AH6" s="22">
        <v>2653578</v>
      </c>
      <c r="AI6" s="22">
        <v>2632863</v>
      </c>
      <c r="AJ6" s="22">
        <v>2605374</v>
      </c>
      <c r="AK6" s="22">
        <v>2598493</v>
      </c>
      <c r="AL6" s="22">
        <v>2639939</v>
      </c>
      <c r="AM6" s="22">
        <v>2641312</v>
      </c>
      <c r="AN6" s="22">
        <v>2646474</v>
      </c>
      <c r="AO6" s="22">
        <v>2633802</v>
      </c>
      <c r="AP6" s="22">
        <v>2641856</v>
      </c>
      <c r="AQ6" s="22">
        <v>2627138</v>
      </c>
      <c r="AR6" s="22">
        <v>2622472</v>
      </c>
      <c r="AS6" s="22">
        <v>2616375</v>
      </c>
      <c r="AT6" s="22">
        <v>2632242</v>
      </c>
      <c r="AU6" s="22">
        <v>2629269</v>
      </c>
      <c r="AV6" s="22">
        <v>2622923</v>
      </c>
      <c r="AW6" s="22">
        <v>2607428</v>
      </c>
      <c r="AX6" s="22">
        <v>2618772</v>
      </c>
      <c r="AY6" s="4">
        <v>2650968</v>
      </c>
      <c r="AZ6" s="4">
        <v>2673226</v>
      </c>
      <c r="BA6" s="4">
        <v>2686516</v>
      </c>
      <c r="BB6" s="4">
        <v>2702315</v>
      </c>
      <c r="BC6" s="4">
        <v>2704810</v>
      </c>
      <c r="BD6" s="4">
        <v>2695704</v>
      </c>
      <c r="BE6" s="4">
        <v>2683257</v>
      </c>
      <c r="BF6" s="4">
        <v>2668572</v>
      </c>
      <c r="BG6" s="4">
        <v>2645041</v>
      </c>
    </row>
    <row r="7" spans="1:59" ht="13.5" customHeight="1">
      <c r="A7" s="64" t="s">
        <v>913</v>
      </c>
      <c r="B7" s="22"/>
      <c r="C7" s="22"/>
      <c r="D7" s="22">
        <v>489676</v>
      </c>
      <c r="E7" s="22">
        <v>506196</v>
      </c>
      <c r="F7" s="22">
        <v>609979</v>
      </c>
      <c r="G7" s="22">
        <v>626721</v>
      </c>
      <c r="H7" s="22">
        <v>649792</v>
      </c>
      <c r="I7" s="22">
        <v>700676</v>
      </c>
      <c r="J7" s="22">
        <v>726750</v>
      </c>
      <c r="K7" s="22">
        <v>748404</v>
      </c>
      <c r="L7" s="22">
        <v>775713</v>
      </c>
      <c r="M7" s="22">
        <v>805665</v>
      </c>
      <c r="N7" s="22">
        <v>834049</v>
      </c>
      <c r="O7" s="22">
        <v>861792</v>
      </c>
      <c r="P7" s="22">
        <v>896426</v>
      </c>
      <c r="Q7" s="22">
        <v>931597</v>
      </c>
      <c r="R7" s="22">
        <v>969620</v>
      </c>
      <c r="S7" s="22">
        <v>1013033</v>
      </c>
      <c r="T7" s="22">
        <v>1052800</v>
      </c>
      <c r="U7" s="22">
        <v>1093621</v>
      </c>
      <c r="V7" s="22">
        <v>1129576</v>
      </c>
      <c r="W7" s="22">
        <v>1160709</v>
      </c>
      <c r="X7" s="22">
        <v>1189752</v>
      </c>
      <c r="Y7" s="22">
        <v>1211249</v>
      </c>
      <c r="Z7" s="22">
        <v>1232209</v>
      </c>
      <c r="AA7" s="22">
        <v>1259503</v>
      </c>
      <c r="AB7" s="22">
        <v>1288626</v>
      </c>
      <c r="AC7" s="22">
        <v>1320359</v>
      </c>
      <c r="AD7" s="22">
        <v>1355175</v>
      </c>
      <c r="AE7" s="22">
        <v>1385165</v>
      </c>
      <c r="AF7" s="22">
        <v>1415546</v>
      </c>
      <c r="AG7" s="22">
        <v>1448186</v>
      </c>
      <c r="AH7" s="22">
        <v>1483955</v>
      </c>
      <c r="AI7" s="22">
        <v>1524127</v>
      </c>
      <c r="AJ7" s="22">
        <v>1570456</v>
      </c>
      <c r="AK7" s="22">
        <v>1614471</v>
      </c>
      <c r="AL7" s="22">
        <v>1650984</v>
      </c>
      <c r="AM7" s="22">
        <v>1691292</v>
      </c>
      <c r="AN7" s="22">
        <v>1732617</v>
      </c>
      <c r="AO7" s="22">
        <v>1762963</v>
      </c>
      <c r="AP7" s="22">
        <v>1792603</v>
      </c>
      <c r="AQ7" s="22">
        <v>1822075</v>
      </c>
      <c r="AR7" s="22">
        <v>1853029</v>
      </c>
      <c r="AS7" s="22">
        <v>1880316</v>
      </c>
      <c r="AT7" s="22">
        <v>1911161</v>
      </c>
      <c r="AU7" s="22">
        <v>1934968</v>
      </c>
      <c r="AV7" s="22">
        <v>1958686</v>
      </c>
      <c r="AW7" s="22">
        <v>1978782</v>
      </c>
      <c r="AX7" s="22">
        <v>2002060</v>
      </c>
      <c r="AY7" s="4">
        <v>2013305</v>
      </c>
      <c r="AZ7" s="4">
        <v>2030161</v>
      </c>
      <c r="BA7" s="4">
        <v>2044023</v>
      </c>
      <c r="BB7" s="4">
        <v>2058328</v>
      </c>
      <c r="BC7" s="4">
        <v>2105780</v>
      </c>
      <c r="BD7" s="4">
        <v>2147763</v>
      </c>
      <c r="BE7" s="4">
        <v>2188017</v>
      </c>
      <c r="BF7" s="4">
        <v>2220872</v>
      </c>
      <c r="BG7" s="4">
        <v>2249037</v>
      </c>
    </row>
    <row r="8" spans="1:59" ht="13.5" customHeight="1">
      <c r="A8" s="83" t="s">
        <v>781</v>
      </c>
      <c r="B8" s="22"/>
      <c r="C8" s="22"/>
      <c r="D8" s="22">
        <f>'Yearly-改制前'!D12+'Yearly-改制前'!D25</f>
        <v>903556</v>
      </c>
      <c r="E8" s="22">
        <f>'Yearly-改制前'!E12+'Yearly-改制前'!E25</f>
        <v>932663</v>
      </c>
      <c r="F8" s="22">
        <f>'Yearly-改制前'!F12+'Yearly-改制前'!F25</f>
        <v>1084795</v>
      </c>
      <c r="G8" s="22">
        <f>'Yearly-改制前'!G12+'Yearly-改制前'!G25</f>
        <v>1102794</v>
      </c>
      <c r="H8" s="22">
        <f>'Yearly-改制前'!H12+'Yearly-改制前'!H25</f>
        <v>1136264</v>
      </c>
      <c r="I8" s="22">
        <f>'Yearly-改制前'!I12+'Yearly-改制前'!I25</f>
        <v>1197861</v>
      </c>
      <c r="J8" s="22">
        <f>'Yearly-改制前'!J12+'Yearly-改制前'!J25</f>
        <v>1234043</v>
      </c>
      <c r="K8" s="22">
        <f>'Yearly-改制前'!K12+'Yearly-改制前'!K25</f>
        <v>1267542</v>
      </c>
      <c r="L8" s="22">
        <f>'Yearly-改制前'!L12+'Yearly-改制前'!L25</f>
        <v>1299586</v>
      </c>
      <c r="M8" s="22">
        <f>'Yearly-改制前'!M12+'Yearly-改制前'!M25</f>
        <v>1336182</v>
      </c>
      <c r="N8" s="22">
        <f>'Yearly-改制前'!N12+'Yearly-改制前'!N25</f>
        <v>1369758</v>
      </c>
      <c r="O8" s="22">
        <f>'Yearly-改制前'!O12+'Yearly-改制前'!O25</f>
        <v>1408444</v>
      </c>
      <c r="P8" s="22">
        <f>'Yearly-改制前'!P12+'Yearly-改制前'!P25</f>
        <v>1447858</v>
      </c>
      <c r="Q8" s="22">
        <f>'Yearly-改制前'!Q12+'Yearly-改制前'!Q25</f>
        <v>1483686</v>
      </c>
      <c r="R8" s="22">
        <f>'Yearly-改制前'!R12+'Yearly-改制前'!R25</f>
        <v>1520643</v>
      </c>
      <c r="S8" s="22">
        <f>'Yearly-改制前'!S12+'Yearly-改制前'!S25</f>
        <v>1560923</v>
      </c>
      <c r="T8" s="22">
        <f>'Yearly-改制前'!T12+'Yearly-改制前'!T25</f>
        <v>1606603</v>
      </c>
      <c r="U8" s="22">
        <f>'Yearly-改制前'!U12+'Yearly-改制前'!U25</f>
        <v>1651296</v>
      </c>
      <c r="V8" s="22">
        <f>'Yearly-改制前'!V12+'Yearly-改制前'!V25</f>
        <v>1692876</v>
      </c>
      <c r="W8" s="22">
        <f>'Yearly-改制前'!W12+'Yearly-改制前'!W25</f>
        <v>1731182</v>
      </c>
      <c r="X8" s="22">
        <f>'Yearly-改制前'!X12+'Yearly-改制前'!X25</f>
        <v>1775695</v>
      </c>
      <c r="Y8" s="22">
        <f>'Yearly-改制前'!Y12+'Yearly-改制前'!Y25</f>
        <v>1817125</v>
      </c>
      <c r="Z8" s="22">
        <f>'Yearly-改制前'!Z12+'Yearly-改制前'!Z25</f>
        <v>1856587</v>
      </c>
      <c r="AA8" s="22">
        <f>'Yearly-改制前'!AA12+'Yearly-改制前'!AA25</f>
        <v>1898597</v>
      </c>
      <c r="AB8" s="22">
        <f>'Yearly-改制前'!AB12+'Yearly-改制前'!AB25</f>
        <v>1940851</v>
      </c>
      <c r="AC8" s="22">
        <f>'Yearly-改制前'!AC12+'Yearly-改制前'!AC25</f>
        <v>1977649</v>
      </c>
      <c r="AD8" s="22">
        <f>'Yearly-改制前'!AD12+'Yearly-改制前'!AD25</f>
        <v>2019959</v>
      </c>
      <c r="AE8" s="22">
        <f>'Yearly-改制前'!AE12+'Yearly-改制前'!AE25</f>
        <v>2061036</v>
      </c>
      <c r="AF8" s="22">
        <f>'Yearly-改制前'!AF12+'Yearly-改制前'!AF25</f>
        <v>2112465</v>
      </c>
      <c r="AG8" s="22">
        <f>'Yearly-改制前'!AG12+'Yearly-改制前'!AG25</f>
        <v>2167852</v>
      </c>
      <c r="AH8" s="22">
        <f>'Yearly-改制前'!AH12+'Yearly-改制前'!AH25</f>
        <v>2212603</v>
      </c>
      <c r="AI8" s="22">
        <f>'Yearly-改制前'!AI12+'Yearly-改制前'!AI25</f>
        <v>2257950</v>
      </c>
      <c r="AJ8" s="22">
        <f>'Yearly-改制前'!AJ12+'Yearly-改制前'!AJ25</f>
        <v>2303762</v>
      </c>
      <c r="AK8" s="22">
        <f>'Yearly-改制前'!AK12+'Yearly-改制前'!AK25</f>
        <v>2349722</v>
      </c>
      <c r="AL8" s="22">
        <f>'Yearly-改制前'!AL12+'Yearly-改制前'!AL25</f>
        <v>2385367</v>
      </c>
      <c r="AM8" s="22">
        <f>'Yearly-改制前'!AM12+'Yearly-改制前'!AM25</f>
        <v>2421996</v>
      </c>
      <c r="AN8" s="22">
        <f>'Yearly-改制前'!AN12+'Yearly-改制前'!AN25</f>
        <v>2460098</v>
      </c>
      <c r="AO8" s="22">
        <f>'Yearly-改制前'!AO12+'Yearly-改制前'!AO25</f>
        <v>2485968</v>
      </c>
      <c r="AP8" s="22">
        <f>'Yearly-改制前'!AP12+'Yearly-改制前'!AP25</f>
        <v>2508495</v>
      </c>
      <c r="AQ8" s="22">
        <f>'Yearly-改制前'!AQ12+'Yearly-改制前'!AQ25</f>
        <v>2529763</v>
      </c>
      <c r="AR8" s="22">
        <f>'Yearly-改制前'!AR12+'Yearly-改制前'!AR25</f>
        <v>2548332</v>
      </c>
      <c r="AS8" s="22">
        <f>'Yearly-改制前'!AS12+'Yearly-改制前'!AS25</f>
        <v>2566220</v>
      </c>
      <c r="AT8" s="22">
        <f>'Yearly-改制前'!AT12+'Yearly-改制前'!AT25</f>
        <v>2587828</v>
      </c>
      <c r="AU8" s="22">
        <f>'Yearly-改制前'!AU12+'Yearly-改制前'!AU25</f>
        <v>2606794</v>
      </c>
      <c r="AV8" s="22">
        <f>'Yearly-改制前'!AV12+'Yearly-改制前'!AV25</f>
        <v>2624072</v>
      </c>
      <c r="AW8" s="22">
        <f>'Yearly-改制前'!AW12+'Yearly-改制前'!AW25</f>
        <v>2635761</v>
      </c>
      <c r="AX8" s="22">
        <f>'Yearly-改制前'!AX12+'Yearly-改制前'!AX25</f>
        <v>2648419</v>
      </c>
      <c r="AY8" s="4">
        <v>2664394</v>
      </c>
      <c r="AZ8" s="4">
        <v>2684893</v>
      </c>
      <c r="BA8" s="4">
        <v>2701661</v>
      </c>
      <c r="BB8" s="4">
        <v>2719835</v>
      </c>
      <c r="BC8" s="4">
        <v>2744445</v>
      </c>
      <c r="BD8" s="4">
        <v>2767239</v>
      </c>
      <c r="BE8" s="4">
        <v>2787070</v>
      </c>
      <c r="BF8" s="4">
        <v>2803894</v>
      </c>
      <c r="BG8" s="4">
        <v>2815261</v>
      </c>
    </row>
    <row r="9" spans="1:59" ht="13.5" customHeight="1">
      <c r="A9" s="83" t="s">
        <v>782</v>
      </c>
      <c r="B9" s="22"/>
      <c r="C9" s="22"/>
      <c r="D9" s="22">
        <f>'Yearly-改制前'!D17+'Yearly-改制前'!D27</f>
        <v>1124805</v>
      </c>
      <c r="E9" s="22">
        <f>'Yearly-改制前'!E17+'Yearly-改制前'!E27</f>
        <v>1159046</v>
      </c>
      <c r="F9" s="22">
        <f>'Yearly-改制前'!F17+'Yearly-改制前'!F27</f>
        <v>1300826</v>
      </c>
      <c r="G9" s="22">
        <f>'Yearly-改制前'!G17+'Yearly-改制前'!G27</f>
        <v>1318844</v>
      </c>
      <c r="H9" s="22">
        <f>'Yearly-改制前'!H17+'Yearly-改制前'!H27</f>
        <v>1337816</v>
      </c>
      <c r="I9" s="22">
        <f>'Yearly-改制前'!I17+'Yearly-改制前'!I27</f>
        <v>1390040</v>
      </c>
      <c r="J9" s="22">
        <f>'Yearly-改制前'!J17+'Yearly-改制前'!J27</f>
        <v>1409700</v>
      </c>
      <c r="K9" s="22">
        <f>'Yearly-改制前'!K17+'Yearly-改制前'!K27</f>
        <v>1423668</v>
      </c>
      <c r="L9" s="22">
        <f>'Yearly-改制前'!L17+'Yearly-改制前'!L27</f>
        <v>1432975</v>
      </c>
      <c r="M9" s="22">
        <f>'Yearly-改制前'!M17+'Yearly-改制前'!M27</f>
        <v>1439938</v>
      </c>
      <c r="N9" s="22">
        <f>'Yearly-改制前'!N17+'Yearly-改制前'!N27</f>
        <v>1450168</v>
      </c>
      <c r="O9" s="22">
        <f>'Yearly-改制前'!O17+'Yearly-改制前'!O27</f>
        <v>1466643</v>
      </c>
      <c r="P9" s="22">
        <f>'Yearly-改制前'!P17+'Yearly-改制前'!P27</f>
        <v>1486704</v>
      </c>
      <c r="Q9" s="22">
        <f>'Yearly-改制前'!Q17+'Yearly-改制前'!Q27</f>
        <v>1500410</v>
      </c>
      <c r="R9" s="22">
        <f>'Yearly-改制前'!R17+'Yearly-改制前'!R27</f>
        <v>1514208</v>
      </c>
      <c r="S9" s="22">
        <f>'Yearly-改制前'!S17+'Yearly-改制前'!S27</f>
        <v>1530401</v>
      </c>
      <c r="T9" s="22">
        <f>'Yearly-改制前'!T17+'Yearly-改制前'!T27</f>
        <v>1546626</v>
      </c>
      <c r="U9" s="22">
        <f>'Yearly-改制前'!U17+'Yearly-改制前'!U27</f>
        <v>1564360</v>
      </c>
      <c r="V9" s="22">
        <f>'Yearly-改制前'!V17+'Yearly-改制前'!V27</f>
        <v>1586378</v>
      </c>
      <c r="W9" s="22">
        <f>'Yearly-改制前'!W17+'Yearly-改制前'!W27</f>
        <v>1605601</v>
      </c>
      <c r="X9" s="22">
        <f>'Yearly-改制前'!X17+'Yearly-改制前'!X27</f>
        <v>1625572</v>
      </c>
      <c r="Y9" s="22">
        <f>'Yearly-改制前'!Y17+'Yearly-改制前'!Y27</f>
        <v>1640669</v>
      </c>
      <c r="Z9" s="22">
        <f>'Yearly-改制前'!Z17+'Yearly-改制前'!Z27</f>
        <v>1649573</v>
      </c>
      <c r="AA9" s="22">
        <f>'Yearly-改制前'!AA17+'Yearly-改制前'!AA27</f>
        <v>1663293</v>
      </c>
      <c r="AB9" s="22">
        <f>'Yearly-改制前'!AB17+'Yearly-改制前'!AB27</f>
        <v>1676909</v>
      </c>
      <c r="AC9" s="22">
        <f>'Yearly-改制前'!AC17+'Yearly-改制前'!AC27</f>
        <v>1691154</v>
      </c>
      <c r="AD9" s="22">
        <f>'Yearly-改制前'!AD17+'Yearly-改制前'!AD27</f>
        <v>1710234</v>
      </c>
      <c r="AE9" s="22">
        <f>'Yearly-改制前'!AE17+'Yearly-改制前'!AE27</f>
        <v>1725402</v>
      </c>
      <c r="AF9" s="22">
        <f>'Yearly-改制前'!AF17+'Yearly-改制前'!AF27</f>
        <v>1741289</v>
      </c>
      <c r="AG9" s="22">
        <f>'Yearly-改制前'!AG17+'Yearly-改制前'!AG27</f>
        <v>1759493</v>
      </c>
      <c r="AH9" s="22">
        <f>'Yearly-改制前'!AH17+'Yearly-改制前'!AH27</f>
        <v>1771997</v>
      </c>
      <c r="AI9" s="22">
        <f>'Yearly-改制前'!AI17+'Yearly-改制前'!AI27</f>
        <v>1788612</v>
      </c>
      <c r="AJ9" s="22">
        <f>'Yearly-改制前'!AJ17+'Yearly-改制前'!AJ27</f>
        <v>1799940</v>
      </c>
      <c r="AK9" s="22">
        <f>'Yearly-改制前'!AK17+'Yearly-改制前'!AK27</f>
        <v>1814062</v>
      </c>
      <c r="AL9" s="22">
        <f>'Yearly-改制前'!AL17+'Yearly-改制前'!AL27</f>
        <v>1822102</v>
      </c>
      <c r="AM9" s="22">
        <f>'Yearly-改制前'!AM17+'Yearly-改制前'!AM27</f>
        <v>1831783</v>
      </c>
      <c r="AN9" s="22">
        <f>'Yearly-改制前'!AN17+'Yearly-改制前'!AN27</f>
        <v>1842337</v>
      </c>
      <c r="AO9" s="22">
        <f>'Yearly-改制前'!AO17+'Yearly-改制前'!AO27</f>
        <v>1848243</v>
      </c>
      <c r="AP9" s="22">
        <f>'Yearly-改制前'!AP17+'Yearly-改制前'!AP27</f>
        <v>1852664</v>
      </c>
      <c r="AQ9" s="22">
        <f>'Yearly-改制前'!AQ17+'Yearly-改制前'!AQ27</f>
        <v>1856461</v>
      </c>
      <c r="AR9" s="22">
        <f>'Yearly-改制前'!AR17+'Yearly-改制前'!AR27</f>
        <v>1860591</v>
      </c>
      <c r="AS9" s="22">
        <f>'Yearly-改制前'!AS17+'Yearly-改制前'!AS27</f>
        <v>1862918</v>
      </c>
      <c r="AT9" s="22">
        <f>'Yearly-改制前'!AT17+'Yearly-改制前'!AT27</f>
        <v>1866727</v>
      </c>
      <c r="AU9" s="22">
        <f>'Yearly-改制前'!AU17+'Yearly-改制前'!AU27</f>
        <v>1870061</v>
      </c>
      <c r="AV9" s="22">
        <f>'Yearly-改制前'!AV17+'Yearly-改制前'!AV27</f>
        <v>1873005</v>
      </c>
      <c r="AW9" s="22">
        <f>'Yearly-改制前'!AW17+'Yearly-改制前'!AW27</f>
        <v>1875406</v>
      </c>
      <c r="AX9" s="22">
        <f>'Yearly-改制前'!AX17+'Yearly-改制前'!AX27</f>
        <v>1873794</v>
      </c>
      <c r="AY9" s="4">
        <v>1876960</v>
      </c>
      <c r="AZ9" s="4">
        <v>1881645</v>
      </c>
      <c r="BA9" s="4">
        <v>1883208</v>
      </c>
      <c r="BB9" s="4">
        <v>1884284</v>
      </c>
      <c r="BC9" s="4">
        <v>1885541</v>
      </c>
      <c r="BD9" s="4">
        <v>1886033</v>
      </c>
      <c r="BE9" s="4">
        <v>1886522</v>
      </c>
      <c r="BF9" s="4">
        <v>1883831</v>
      </c>
      <c r="BG9" s="4">
        <v>1880906</v>
      </c>
    </row>
    <row r="10" spans="1:59" ht="13.5" customHeight="1">
      <c r="A10" s="92" t="s">
        <v>180</v>
      </c>
      <c r="B10" s="87"/>
      <c r="C10" s="87"/>
      <c r="D10" s="87">
        <f>'Yearly-改制前'!D18+'Yearly-改制前'!D29</f>
        <v>1085311</v>
      </c>
      <c r="E10" s="87">
        <f>'Yearly-改制前'!E18+'Yearly-改制前'!E29</f>
        <v>1130151</v>
      </c>
      <c r="F10" s="87">
        <f>'Yearly-改制前'!F18+'Yearly-改制前'!F29</f>
        <v>1365435</v>
      </c>
      <c r="G10" s="87">
        <f>'Yearly-改制前'!G18+'Yearly-改制前'!G29</f>
        <v>1417063</v>
      </c>
      <c r="H10" s="87">
        <f>'Yearly-改制前'!H18+'Yearly-改制前'!H29</f>
        <v>1486667</v>
      </c>
      <c r="I10" s="87">
        <f>'Yearly-改制前'!I18+'Yearly-改制前'!I29</f>
        <v>1595136</v>
      </c>
      <c r="J10" s="87">
        <f>'Yearly-改制前'!J18+'Yearly-改制前'!J29</f>
        <v>1658852</v>
      </c>
      <c r="K10" s="87">
        <f>'Yearly-改制前'!K18+'Yearly-改制前'!K29</f>
        <v>1722405</v>
      </c>
      <c r="L10" s="87">
        <f>'Yearly-改制前'!L18+'Yearly-改制前'!L29</f>
        <v>1778427</v>
      </c>
      <c r="M10" s="87">
        <f>'Yearly-改制前'!M18+'Yearly-改制前'!M29</f>
        <v>1838432</v>
      </c>
      <c r="N10" s="87">
        <f>'Yearly-改制前'!N18+'Yearly-改制前'!N29</f>
        <v>1895350</v>
      </c>
      <c r="O10" s="87">
        <f>'Yearly-改制前'!O18+'Yearly-改制前'!O29</f>
        <v>1942569</v>
      </c>
      <c r="P10" s="87">
        <f>'Yearly-改制前'!P18+'Yearly-改制前'!P29</f>
        <v>1990445</v>
      </c>
      <c r="Q10" s="87">
        <f>'Yearly-改制前'!Q18+'Yearly-改制前'!Q29</f>
        <v>2033979</v>
      </c>
      <c r="R10" s="87">
        <f>'Yearly-改制前'!R18+'Yearly-改制前'!R29</f>
        <v>2083214</v>
      </c>
      <c r="S10" s="93">
        <f>'Yearly-改制前'!S18+'Yearly-改制前'!S29</f>
        <v>2148731</v>
      </c>
      <c r="T10" s="93">
        <f>'Yearly-改制前'!T18+'Yearly-改制前'!T29</f>
        <v>2202768</v>
      </c>
      <c r="U10" s="93">
        <f>'Yearly-改制前'!U18+'Yearly-改制前'!U29</f>
        <v>2245517</v>
      </c>
      <c r="V10" s="93">
        <f>'Yearly-改制前'!V18+'Yearly-改制前'!V29</f>
        <v>2286004</v>
      </c>
      <c r="W10" s="93">
        <f>'Yearly-改制前'!W18+'Yearly-改制前'!W29</f>
        <v>2319468</v>
      </c>
      <c r="X10" s="93">
        <f>'Yearly-改制前'!X18+'Yearly-改制前'!X29</f>
        <v>2351328</v>
      </c>
      <c r="Y10" s="93">
        <f>'Yearly-改制前'!Y18+'Yearly-改制前'!Y29</f>
        <v>2379610</v>
      </c>
      <c r="Z10" s="93">
        <f>'Yearly-改制前'!Z18+'Yearly-改制前'!Z29</f>
        <v>2400749</v>
      </c>
      <c r="AA10" s="93">
        <f>'Yearly-改制前'!AA18+'Yearly-改制前'!AA29</f>
        <v>2425942</v>
      </c>
      <c r="AB10" s="93">
        <f>'Yearly-改制前'!AB18+'Yearly-改制前'!AB29</f>
        <v>2457416</v>
      </c>
      <c r="AC10" s="93">
        <f>'Yearly-改制前'!AC18+'Yearly-改制前'!AC29</f>
        <v>2479600</v>
      </c>
      <c r="AD10" s="93">
        <f>'Yearly-改制前'!AD18+'Yearly-改制前'!AD29</f>
        <v>2505986</v>
      </c>
      <c r="AE10" s="93">
        <f>'Yearly-改制前'!AE18+'Yearly-改制前'!AE29</f>
        <v>2528578</v>
      </c>
      <c r="AF10" s="93">
        <f>'Yearly-改制前'!AF18+'Yearly-改制前'!AF29</f>
        <v>2552487</v>
      </c>
      <c r="AG10" s="93">
        <f>'Yearly-改制前'!AG18+'Yearly-改制前'!AG29</f>
        <v>2572147</v>
      </c>
      <c r="AH10" s="93">
        <f>'Yearly-改制前'!AH18+'Yearly-改制前'!AH29</f>
        <v>2595883</v>
      </c>
      <c r="AI10" s="93">
        <f>'Yearly-改制前'!AI18+'Yearly-改制前'!AI29</f>
        <v>2619947</v>
      </c>
      <c r="AJ10" s="93">
        <f>'Yearly-改制前'!AJ18+'Yearly-改制前'!AJ29</f>
        <v>2641749</v>
      </c>
      <c r="AK10" s="93">
        <f>'Yearly-改制前'!AK18+'Yearly-改制前'!AK29</f>
        <v>2663302</v>
      </c>
      <c r="AL10" s="93">
        <f>'Yearly-改制前'!AL18+'Yearly-改制前'!AL29</f>
        <v>2689374</v>
      </c>
      <c r="AM10" s="93">
        <f>'Yearly-改制前'!AM18+'Yearly-改制前'!AM29</f>
        <v>2705857</v>
      </c>
      <c r="AN10" s="93">
        <f>'Yearly-改制前'!AN18+'Yearly-改制前'!AN29</f>
        <v>2725267</v>
      </c>
      <c r="AO10" s="93">
        <f>'Yearly-改制前'!AO18+'Yearly-改制前'!AO29</f>
        <v>2731415</v>
      </c>
      <c r="AP10" s="93">
        <f>'Yearly-改制前'!AP18+'Yearly-改制前'!AP29</f>
        <v>2742905</v>
      </c>
      <c r="AQ10" s="93">
        <f>'Yearly-改制前'!AQ18+'Yearly-改制前'!AQ29</f>
        <v>2746819</v>
      </c>
      <c r="AR10" s="93">
        <f>'Yearly-改制前'!AR18+'Yearly-改制前'!AR29</f>
        <v>2751602</v>
      </c>
      <c r="AS10" s="93">
        <f>'Yearly-改制前'!AS18+'Yearly-改制前'!AS29</f>
        <v>2753486</v>
      </c>
      <c r="AT10" s="93">
        <f>'Yearly-改制前'!AT18+'Yearly-改制前'!AT29</f>
        <v>2760180</v>
      </c>
      <c r="AU10" s="93">
        <f>'Yearly-改制前'!AU18+'Yearly-改制前'!AU29</f>
        <v>2764868</v>
      </c>
      <c r="AV10" s="93">
        <f>'Yearly-改制前'!AV18+'Yearly-改制前'!AV29</f>
        <v>2769054</v>
      </c>
      <c r="AW10" s="93">
        <f>'Yearly-改制前'!AW18+'Yearly-改制前'!AW29</f>
        <v>2770887</v>
      </c>
      <c r="AX10" s="93">
        <f>'Yearly-改制前'!AX18+'Yearly-改制前'!AX29</f>
        <v>2773483</v>
      </c>
      <c r="AY10" s="4">
        <v>2774470</v>
      </c>
      <c r="AZ10" s="4">
        <v>2778659</v>
      </c>
      <c r="BA10" s="4">
        <v>2779877</v>
      </c>
      <c r="BB10" s="4">
        <v>2778992</v>
      </c>
      <c r="BC10" s="4">
        <v>2778918</v>
      </c>
      <c r="BD10" s="4">
        <v>2779371</v>
      </c>
      <c r="BE10" s="4">
        <v>2776912</v>
      </c>
      <c r="BF10" s="4">
        <v>2773533</v>
      </c>
      <c r="BG10" s="4">
        <v>2773198</v>
      </c>
    </row>
    <row r="11" spans="1:59" ht="13.5" customHeight="1">
      <c r="A11" s="64" t="s">
        <v>748</v>
      </c>
      <c r="B11" s="93"/>
      <c r="C11" s="93"/>
      <c r="D11" s="93">
        <f aca="true" t="shared" si="0" ref="D11:AI11">SUM(D12:D25)</f>
        <v>5353152</v>
      </c>
      <c r="E11" s="93">
        <f t="shared" si="0"/>
        <v>5498349</v>
      </c>
      <c r="F11" s="93">
        <f t="shared" si="0"/>
        <v>6177366</v>
      </c>
      <c r="G11" s="93">
        <f t="shared" si="0"/>
        <v>6266134</v>
      </c>
      <c r="H11" s="93">
        <f t="shared" si="0"/>
        <v>6341611</v>
      </c>
      <c r="I11" s="93">
        <f t="shared" si="0"/>
        <v>6569462</v>
      </c>
      <c r="J11" s="93">
        <f t="shared" si="0"/>
        <v>6636475</v>
      </c>
      <c r="K11" s="93">
        <f t="shared" si="0"/>
        <v>6691650</v>
      </c>
      <c r="L11" s="93">
        <f t="shared" si="0"/>
        <v>6730417</v>
      </c>
      <c r="M11" s="93">
        <f t="shared" si="0"/>
        <v>6741554</v>
      </c>
      <c r="N11" s="93">
        <f t="shared" si="0"/>
        <v>6767959</v>
      </c>
      <c r="O11" s="93">
        <f t="shared" si="0"/>
        <v>6797831</v>
      </c>
      <c r="P11" s="93">
        <f t="shared" si="0"/>
        <v>6840231</v>
      </c>
      <c r="Q11" s="93">
        <f t="shared" si="0"/>
        <v>6864056</v>
      </c>
      <c r="R11" s="93">
        <f t="shared" si="0"/>
        <v>6877620</v>
      </c>
      <c r="S11" s="93">
        <f t="shared" si="0"/>
        <v>6894982</v>
      </c>
      <c r="T11" s="93">
        <f t="shared" si="0"/>
        <v>6917086</v>
      </c>
      <c r="U11" s="93">
        <f t="shared" si="0"/>
        <v>6954873</v>
      </c>
      <c r="V11" s="93">
        <f t="shared" si="0"/>
        <v>6990319</v>
      </c>
      <c r="W11" s="93">
        <f t="shared" si="0"/>
        <v>7013413</v>
      </c>
      <c r="X11" s="93">
        <f t="shared" si="0"/>
        <v>7032067</v>
      </c>
      <c r="Y11" s="93">
        <f t="shared" si="0"/>
        <v>7038097</v>
      </c>
      <c r="Z11" s="93">
        <f t="shared" si="0"/>
        <v>7012802</v>
      </c>
      <c r="AA11" s="93">
        <f t="shared" si="0"/>
        <v>6987296</v>
      </c>
      <c r="AB11" s="93">
        <f t="shared" si="0"/>
        <v>6969827</v>
      </c>
      <c r="AC11" s="93">
        <f t="shared" si="0"/>
        <v>6965795</v>
      </c>
      <c r="AD11" s="93">
        <f t="shared" si="0"/>
        <v>6993919</v>
      </c>
      <c r="AE11" s="93">
        <f t="shared" si="0"/>
        <v>7031391</v>
      </c>
      <c r="AF11" s="93">
        <f t="shared" si="0"/>
        <v>7072288</v>
      </c>
      <c r="AG11" s="93">
        <f t="shared" si="0"/>
        <v>7120454</v>
      </c>
      <c r="AH11" s="93">
        <f t="shared" si="0"/>
        <v>7147045</v>
      </c>
      <c r="AI11" s="93">
        <f t="shared" si="0"/>
        <v>7175067</v>
      </c>
      <c r="AJ11" s="93">
        <f aca="true" t="shared" si="1" ref="AJ11:BC11">SUM(AJ12:AJ25)</f>
        <v>7194868</v>
      </c>
      <c r="AK11" s="93">
        <f t="shared" si="1"/>
        <v>7222731</v>
      </c>
      <c r="AL11" s="93">
        <f t="shared" si="1"/>
        <v>7223486</v>
      </c>
      <c r="AM11" s="93">
        <f t="shared" si="1"/>
        <v>7230939</v>
      </c>
      <c r="AN11" s="93">
        <f t="shared" si="1"/>
        <v>7241418</v>
      </c>
      <c r="AO11" s="93">
        <f t="shared" si="1"/>
        <v>7267116</v>
      </c>
      <c r="AP11" s="93">
        <f t="shared" si="1"/>
        <v>7273111</v>
      </c>
      <c r="AQ11" s="93">
        <f t="shared" si="1"/>
        <v>7275972</v>
      </c>
      <c r="AR11" s="93">
        <f t="shared" si="1"/>
        <v>7271182</v>
      </c>
      <c r="AS11" s="93">
        <f t="shared" si="1"/>
        <v>7273782</v>
      </c>
      <c r="AT11" s="93">
        <f t="shared" si="1"/>
        <v>7265017</v>
      </c>
      <c r="AU11" s="93">
        <f t="shared" si="1"/>
        <v>7262892</v>
      </c>
      <c r="AV11" s="93">
        <f t="shared" si="1"/>
        <v>7261236</v>
      </c>
      <c r="AW11" s="93">
        <f t="shared" si="1"/>
        <v>7274133</v>
      </c>
      <c r="AX11" s="93">
        <f t="shared" si="1"/>
        <v>7240920</v>
      </c>
      <c r="AY11" s="93">
        <f t="shared" si="1"/>
        <v>7214375</v>
      </c>
      <c r="AZ11" s="93">
        <f t="shared" si="1"/>
        <v>7203512</v>
      </c>
      <c r="BA11" s="93">
        <f t="shared" si="1"/>
        <v>7190425</v>
      </c>
      <c r="BB11" s="93">
        <f t="shared" si="1"/>
        <v>7182952</v>
      </c>
      <c r="BC11" s="93">
        <f t="shared" si="1"/>
        <v>7156590</v>
      </c>
      <c r="BD11" s="93">
        <v>7136789</v>
      </c>
      <c r="BE11" s="93">
        <v>7112424</v>
      </c>
      <c r="BF11" s="93">
        <v>7090184</v>
      </c>
      <c r="BG11" s="93">
        <v>7067708</v>
      </c>
    </row>
    <row r="12" spans="1:59" ht="13.5" customHeight="1">
      <c r="A12" s="64" t="s">
        <v>749</v>
      </c>
      <c r="B12" s="22"/>
      <c r="C12" s="22"/>
      <c r="D12" s="22">
        <v>339456</v>
      </c>
      <c r="E12" s="22">
        <v>348287</v>
      </c>
      <c r="F12" s="22">
        <v>384420</v>
      </c>
      <c r="G12" s="22">
        <v>389816</v>
      </c>
      <c r="H12" s="22">
        <v>393184</v>
      </c>
      <c r="I12" s="22">
        <v>406763</v>
      </c>
      <c r="J12" s="22">
        <v>412787</v>
      </c>
      <c r="K12" s="22">
        <v>416335</v>
      </c>
      <c r="L12" s="22">
        <v>420099</v>
      </c>
      <c r="M12" s="22">
        <v>421531</v>
      </c>
      <c r="N12" s="22">
        <v>424689</v>
      </c>
      <c r="O12" s="22">
        <v>427655</v>
      </c>
      <c r="P12" s="22">
        <v>431291</v>
      </c>
      <c r="Q12" s="22">
        <v>435184</v>
      </c>
      <c r="R12" s="22">
        <v>438004</v>
      </c>
      <c r="S12" s="22">
        <v>440366</v>
      </c>
      <c r="T12" s="22">
        <v>442988</v>
      </c>
      <c r="U12" s="22">
        <v>445472</v>
      </c>
      <c r="V12" s="22">
        <v>447105</v>
      </c>
      <c r="W12" s="22">
        <v>447707</v>
      </c>
      <c r="X12" s="22">
        <v>449833</v>
      </c>
      <c r="Y12" s="22">
        <v>449981</v>
      </c>
      <c r="Z12" s="22">
        <v>448418</v>
      </c>
      <c r="AA12" s="22">
        <v>447467</v>
      </c>
      <c r="AB12" s="22">
        <v>447643</v>
      </c>
      <c r="AC12" s="22">
        <v>448430</v>
      </c>
      <c r="AD12" s="22">
        <v>450943</v>
      </c>
      <c r="AE12" s="22">
        <v>453765</v>
      </c>
      <c r="AF12" s="22">
        <v>456857</v>
      </c>
      <c r="AG12" s="22">
        <v>462509</v>
      </c>
      <c r="AH12" s="22">
        <v>464359</v>
      </c>
      <c r="AI12" s="22">
        <v>465043</v>
      </c>
      <c r="AJ12" s="22">
        <v>465120</v>
      </c>
      <c r="AK12" s="22">
        <v>466603</v>
      </c>
      <c r="AL12" s="22">
        <v>465627</v>
      </c>
      <c r="AM12" s="22">
        <v>465004</v>
      </c>
      <c r="AN12" s="22">
        <v>465186</v>
      </c>
      <c r="AO12" s="22">
        <v>465799</v>
      </c>
      <c r="AP12" s="22">
        <v>464107</v>
      </c>
      <c r="AQ12" s="22">
        <v>463285</v>
      </c>
      <c r="AR12" s="22">
        <v>462286</v>
      </c>
      <c r="AS12" s="22">
        <v>461586</v>
      </c>
      <c r="AT12" s="22">
        <v>460426</v>
      </c>
      <c r="AU12" s="22">
        <v>460398</v>
      </c>
      <c r="AV12" s="22">
        <v>460902</v>
      </c>
      <c r="AW12" s="22">
        <v>461625</v>
      </c>
      <c r="AX12" s="22">
        <v>460486</v>
      </c>
      <c r="AY12" s="4">
        <v>459061</v>
      </c>
      <c r="AZ12" s="4">
        <v>458595</v>
      </c>
      <c r="BA12" s="4">
        <v>458456</v>
      </c>
      <c r="BB12" s="4">
        <v>458777</v>
      </c>
      <c r="BC12" s="4">
        <v>458117</v>
      </c>
      <c r="BD12" s="4">
        <v>457538</v>
      </c>
      <c r="BE12" s="4">
        <v>456607</v>
      </c>
      <c r="BF12" s="4">
        <v>455221</v>
      </c>
      <c r="BG12" s="4">
        <v>454178</v>
      </c>
    </row>
    <row r="13" spans="1:59" ht="13.5" customHeight="1">
      <c r="A13" s="64" t="s">
        <v>751</v>
      </c>
      <c r="B13" s="22"/>
      <c r="C13" s="22"/>
      <c r="D13" s="22">
        <v>464792</v>
      </c>
      <c r="E13" s="22">
        <v>477276</v>
      </c>
      <c r="F13" s="22">
        <v>534877</v>
      </c>
      <c r="G13" s="22">
        <v>543065</v>
      </c>
      <c r="H13" s="22">
        <v>550074</v>
      </c>
      <c r="I13" s="22">
        <v>577659</v>
      </c>
      <c r="J13" s="22">
        <v>587652</v>
      </c>
      <c r="K13" s="22">
        <v>597593</v>
      </c>
      <c r="L13" s="22">
        <v>605853</v>
      </c>
      <c r="M13" s="22">
        <v>610889</v>
      </c>
      <c r="N13" s="22">
        <v>615449</v>
      </c>
      <c r="O13" s="22">
        <v>617311</v>
      </c>
      <c r="P13" s="22">
        <v>623780</v>
      </c>
      <c r="Q13" s="22">
        <v>629800</v>
      </c>
      <c r="R13" s="22">
        <v>632425</v>
      </c>
      <c r="S13" s="22">
        <v>636272</v>
      </c>
      <c r="T13" s="22">
        <v>641937</v>
      </c>
      <c r="U13" s="22">
        <v>648145</v>
      </c>
      <c r="V13" s="22">
        <v>364864</v>
      </c>
      <c r="W13" s="22">
        <v>365837</v>
      </c>
      <c r="X13" s="22">
        <v>366084</v>
      </c>
      <c r="Y13" s="22">
        <v>366566</v>
      </c>
      <c r="Z13" s="22">
        <v>367019</v>
      </c>
      <c r="AA13" s="22">
        <v>366610</v>
      </c>
      <c r="AB13" s="22">
        <v>368228</v>
      </c>
      <c r="AC13" s="22">
        <v>370753</v>
      </c>
      <c r="AD13" s="22">
        <v>374492</v>
      </c>
      <c r="AE13" s="22">
        <v>379443</v>
      </c>
      <c r="AF13" s="22">
        <v>385668</v>
      </c>
      <c r="AG13" s="22">
        <v>393030</v>
      </c>
      <c r="AH13" s="22">
        <v>401188</v>
      </c>
      <c r="AI13" s="22">
        <v>408577</v>
      </c>
      <c r="AJ13" s="22">
        <v>414932</v>
      </c>
      <c r="AK13" s="22">
        <v>421721</v>
      </c>
      <c r="AL13" s="22">
        <v>427980</v>
      </c>
      <c r="AM13" s="22">
        <v>433767</v>
      </c>
      <c r="AN13" s="22">
        <v>439713</v>
      </c>
      <c r="AO13" s="22">
        <v>446300</v>
      </c>
      <c r="AP13" s="22">
        <v>452679</v>
      </c>
      <c r="AQ13" s="22">
        <v>459287</v>
      </c>
      <c r="AR13" s="22">
        <v>467246</v>
      </c>
      <c r="AS13" s="22">
        <v>477677</v>
      </c>
      <c r="AT13" s="22">
        <v>487692</v>
      </c>
      <c r="AU13" s="22">
        <v>495821</v>
      </c>
      <c r="AV13" s="22">
        <v>503273</v>
      </c>
      <c r="AW13" s="22">
        <v>510882</v>
      </c>
      <c r="AX13" s="22">
        <v>513015</v>
      </c>
      <c r="AY13" s="4">
        <v>517641</v>
      </c>
      <c r="AZ13" s="4">
        <v>523993</v>
      </c>
      <c r="BA13" s="4">
        <v>530486</v>
      </c>
      <c r="BB13" s="4">
        <v>537630</v>
      </c>
      <c r="BC13" s="4">
        <v>542042</v>
      </c>
      <c r="BD13" s="4">
        <v>547481</v>
      </c>
      <c r="BE13" s="4">
        <v>552169</v>
      </c>
      <c r="BF13" s="4">
        <v>557010</v>
      </c>
      <c r="BG13" s="4">
        <v>563933</v>
      </c>
    </row>
    <row r="14" spans="1:59" ht="13.5" customHeight="1">
      <c r="A14" s="64" t="s">
        <v>752</v>
      </c>
      <c r="B14" s="22"/>
      <c r="C14" s="22"/>
      <c r="D14" s="22">
        <v>435084</v>
      </c>
      <c r="E14" s="22">
        <v>443823</v>
      </c>
      <c r="F14" s="22">
        <v>487317</v>
      </c>
      <c r="G14" s="22">
        <v>493166</v>
      </c>
      <c r="H14" s="22">
        <v>499651</v>
      </c>
      <c r="I14" s="22">
        <v>518224</v>
      </c>
      <c r="J14" s="22">
        <v>524744</v>
      </c>
      <c r="K14" s="22">
        <v>530422</v>
      </c>
      <c r="L14" s="22">
        <v>534238</v>
      </c>
      <c r="M14" s="22">
        <v>536646</v>
      </c>
      <c r="N14" s="22">
        <v>537389</v>
      </c>
      <c r="O14" s="22">
        <v>538820</v>
      </c>
      <c r="P14" s="22">
        <v>541652</v>
      </c>
      <c r="Q14" s="22">
        <v>542558</v>
      </c>
      <c r="R14" s="22">
        <v>542504</v>
      </c>
      <c r="S14" s="22">
        <v>541680</v>
      </c>
      <c r="T14" s="22">
        <v>542745</v>
      </c>
      <c r="U14" s="22">
        <v>545608</v>
      </c>
      <c r="V14" s="22">
        <v>548184</v>
      </c>
      <c r="W14" s="22">
        <v>548790</v>
      </c>
      <c r="X14" s="22">
        <v>549973</v>
      </c>
      <c r="Y14" s="22">
        <v>550343</v>
      </c>
      <c r="Z14" s="22">
        <v>548187</v>
      </c>
      <c r="AA14" s="22">
        <v>546004</v>
      </c>
      <c r="AB14" s="22">
        <v>545978</v>
      </c>
      <c r="AC14" s="22">
        <v>545937</v>
      </c>
      <c r="AD14" s="22">
        <v>547609</v>
      </c>
      <c r="AE14" s="22">
        <v>551016</v>
      </c>
      <c r="AF14" s="22">
        <v>553557</v>
      </c>
      <c r="AG14" s="22">
        <v>556188</v>
      </c>
      <c r="AH14" s="22">
        <v>558191</v>
      </c>
      <c r="AI14" s="22">
        <v>560128</v>
      </c>
      <c r="AJ14" s="22">
        <v>560099</v>
      </c>
      <c r="AK14" s="22">
        <v>560344</v>
      </c>
      <c r="AL14" s="22">
        <v>559858</v>
      </c>
      <c r="AM14" s="22">
        <v>559804</v>
      </c>
      <c r="AN14" s="22">
        <v>559703</v>
      </c>
      <c r="AO14" s="22">
        <v>560640</v>
      </c>
      <c r="AP14" s="22">
        <v>560766</v>
      </c>
      <c r="AQ14" s="22">
        <v>560903</v>
      </c>
      <c r="AR14" s="22">
        <v>560643</v>
      </c>
      <c r="AS14" s="22">
        <v>559944</v>
      </c>
      <c r="AT14" s="22">
        <v>559986</v>
      </c>
      <c r="AU14" s="22">
        <v>560163</v>
      </c>
      <c r="AV14" s="22">
        <v>560397</v>
      </c>
      <c r="AW14" s="22">
        <v>561744</v>
      </c>
      <c r="AX14" s="22">
        <v>560968</v>
      </c>
      <c r="AY14" s="4">
        <v>562010</v>
      </c>
      <c r="AZ14" s="4">
        <v>563976</v>
      </c>
      <c r="BA14" s="4">
        <v>565554</v>
      </c>
      <c r="BB14" s="4">
        <v>567132</v>
      </c>
      <c r="BC14" s="4">
        <v>563912</v>
      </c>
      <c r="BD14" s="4">
        <v>559189</v>
      </c>
      <c r="BE14" s="4">
        <v>553807</v>
      </c>
      <c r="BF14" s="4">
        <v>548863</v>
      </c>
      <c r="BG14" s="4">
        <v>545459</v>
      </c>
    </row>
    <row r="15" spans="1:59" ht="13.5" customHeight="1">
      <c r="A15" s="64" t="s">
        <v>753</v>
      </c>
      <c r="B15" s="22"/>
      <c r="C15" s="22"/>
      <c r="D15" s="86">
        <v>880684</v>
      </c>
      <c r="E15" s="86">
        <v>898565</v>
      </c>
      <c r="F15" s="22">
        <v>991538</v>
      </c>
      <c r="G15" s="22">
        <v>999948</v>
      </c>
      <c r="H15" s="22">
        <v>1008331</v>
      </c>
      <c r="I15" s="22">
        <v>1036950</v>
      </c>
      <c r="J15" s="22">
        <v>1050246</v>
      </c>
      <c r="K15" s="22">
        <v>1063242</v>
      </c>
      <c r="L15" s="22">
        <v>1074118</v>
      </c>
      <c r="M15" s="22">
        <v>1082320</v>
      </c>
      <c r="N15" s="22">
        <v>1092578</v>
      </c>
      <c r="O15" s="22">
        <v>1102835</v>
      </c>
      <c r="P15" s="22">
        <v>1117676</v>
      </c>
      <c r="Q15" s="22">
        <v>1130071</v>
      </c>
      <c r="R15" s="22">
        <v>1141957</v>
      </c>
      <c r="S15" s="22">
        <v>1153091</v>
      </c>
      <c r="T15" s="22">
        <v>1166352</v>
      </c>
      <c r="U15" s="22">
        <v>1180612</v>
      </c>
      <c r="V15" s="22">
        <v>1193345</v>
      </c>
      <c r="W15" s="22">
        <v>1203970</v>
      </c>
      <c r="X15" s="22">
        <v>1215477</v>
      </c>
      <c r="Y15" s="22">
        <v>1223209</v>
      </c>
      <c r="Z15" s="22">
        <v>1226231</v>
      </c>
      <c r="AA15" s="22">
        <v>1229411</v>
      </c>
      <c r="AB15" s="22">
        <v>1232492</v>
      </c>
      <c r="AC15" s="22">
        <v>1237186</v>
      </c>
      <c r="AD15" s="22">
        <v>1245288</v>
      </c>
      <c r="AE15" s="22">
        <v>1254228</v>
      </c>
      <c r="AF15" s="22">
        <v>1264955</v>
      </c>
      <c r="AG15" s="22">
        <v>1273655</v>
      </c>
      <c r="AH15" s="22">
        <v>1281296</v>
      </c>
      <c r="AI15" s="22">
        <v>1288447</v>
      </c>
      <c r="AJ15" s="22">
        <v>1292482</v>
      </c>
      <c r="AK15" s="22">
        <v>1297744</v>
      </c>
      <c r="AL15" s="22">
        <v>1301467</v>
      </c>
      <c r="AM15" s="22">
        <v>1305640</v>
      </c>
      <c r="AN15" s="22">
        <v>1310531</v>
      </c>
      <c r="AO15" s="22">
        <v>1313994</v>
      </c>
      <c r="AP15" s="22">
        <v>1316179</v>
      </c>
      <c r="AQ15" s="22">
        <v>1316443</v>
      </c>
      <c r="AR15" s="22">
        <v>1316762</v>
      </c>
      <c r="AS15" s="22">
        <v>1315826</v>
      </c>
      <c r="AT15" s="22">
        <v>1315034</v>
      </c>
      <c r="AU15" s="22">
        <v>1314354</v>
      </c>
      <c r="AV15" s="22">
        <v>1312935</v>
      </c>
      <c r="AW15" s="22">
        <v>1312467</v>
      </c>
      <c r="AX15" s="22">
        <v>1307286</v>
      </c>
      <c r="AY15" s="4">
        <v>1303039</v>
      </c>
      <c r="AZ15" s="4">
        <v>1299868</v>
      </c>
      <c r="BA15" s="4">
        <v>1296013</v>
      </c>
      <c r="BB15" s="4">
        <v>1291474</v>
      </c>
      <c r="BC15" s="4">
        <v>1289072</v>
      </c>
      <c r="BD15" s="4">
        <v>1287146</v>
      </c>
      <c r="BE15" s="4">
        <v>1282458</v>
      </c>
      <c r="BF15" s="4">
        <v>1277824</v>
      </c>
      <c r="BG15" s="4">
        <v>1272802</v>
      </c>
    </row>
    <row r="16" spans="1:59" ht="13.5" customHeight="1">
      <c r="A16" s="64" t="s">
        <v>754</v>
      </c>
      <c r="B16" s="22"/>
      <c r="C16" s="22"/>
      <c r="D16" s="22">
        <v>412942</v>
      </c>
      <c r="E16" s="22">
        <v>424031</v>
      </c>
      <c r="F16" s="22">
        <v>475315</v>
      </c>
      <c r="G16" s="22">
        <v>483384</v>
      </c>
      <c r="H16" s="22">
        <v>491560</v>
      </c>
      <c r="I16" s="22">
        <v>506081</v>
      </c>
      <c r="J16" s="22">
        <v>511040</v>
      </c>
      <c r="K16" s="22">
        <v>515218</v>
      </c>
      <c r="L16" s="22">
        <v>516820</v>
      </c>
      <c r="M16" s="22">
        <v>515762</v>
      </c>
      <c r="N16" s="22">
        <v>516866</v>
      </c>
      <c r="O16" s="22">
        <v>517927</v>
      </c>
      <c r="P16" s="22">
        <v>518627</v>
      </c>
      <c r="Q16" s="22">
        <v>519506</v>
      </c>
      <c r="R16" s="22">
        <v>520411</v>
      </c>
      <c r="S16" s="22">
        <v>521962</v>
      </c>
      <c r="T16" s="22">
        <v>524245</v>
      </c>
      <c r="U16" s="22">
        <v>527538</v>
      </c>
      <c r="V16" s="22">
        <v>530001</v>
      </c>
      <c r="W16" s="22">
        <v>532750</v>
      </c>
      <c r="X16" s="22">
        <v>534818</v>
      </c>
      <c r="Y16" s="22">
        <v>535572</v>
      </c>
      <c r="Z16" s="22">
        <v>534920</v>
      </c>
      <c r="AA16" s="22">
        <v>533601</v>
      </c>
      <c r="AB16" s="22">
        <v>533763</v>
      </c>
      <c r="AC16" s="22">
        <v>534265</v>
      </c>
      <c r="AD16" s="22">
        <v>536479</v>
      </c>
      <c r="AE16" s="22">
        <v>539211</v>
      </c>
      <c r="AF16" s="22">
        <v>542396</v>
      </c>
      <c r="AG16" s="22">
        <v>544610</v>
      </c>
      <c r="AH16" s="22">
        <v>546091</v>
      </c>
      <c r="AI16" s="22">
        <v>546517</v>
      </c>
      <c r="AJ16" s="22">
        <v>545667</v>
      </c>
      <c r="AK16" s="22">
        <v>546707</v>
      </c>
      <c r="AL16" s="22">
        <v>545874</v>
      </c>
      <c r="AM16" s="22">
        <v>544038</v>
      </c>
      <c r="AN16" s="22">
        <v>541537</v>
      </c>
      <c r="AO16" s="22">
        <v>541818</v>
      </c>
      <c r="AP16" s="22">
        <v>541292</v>
      </c>
      <c r="AQ16" s="22">
        <v>540397</v>
      </c>
      <c r="AR16" s="22">
        <v>538413</v>
      </c>
      <c r="AS16" s="22">
        <v>537168</v>
      </c>
      <c r="AT16" s="22">
        <v>535205</v>
      </c>
      <c r="AU16" s="22">
        <v>533717</v>
      </c>
      <c r="AV16" s="22">
        <v>531753</v>
      </c>
      <c r="AW16" s="22">
        <v>530824</v>
      </c>
      <c r="AX16" s="22">
        <v>526491</v>
      </c>
      <c r="AY16" s="4">
        <v>522807</v>
      </c>
      <c r="AZ16" s="4">
        <v>520196</v>
      </c>
      <c r="BA16" s="4">
        <v>517222</v>
      </c>
      <c r="BB16" s="4">
        <v>514315</v>
      </c>
      <c r="BC16" s="4">
        <v>509490</v>
      </c>
      <c r="BD16" s="4">
        <v>505163</v>
      </c>
      <c r="BE16" s="4">
        <v>501051</v>
      </c>
      <c r="BF16" s="4">
        <v>497031</v>
      </c>
      <c r="BG16" s="4">
        <v>494112</v>
      </c>
    </row>
    <row r="17" spans="1:59" ht="13.5" customHeight="1">
      <c r="A17" s="64" t="s">
        <v>755</v>
      </c>
      <c r="B17" s="22"/>
      <c r="C17" s="22"/>
      <c r="D17" s="22">
        <v>672557</v>
      </c>
      <c r="E17" s="22">
        <v>688803</v>
      </c>
      <c r="F17" s="22">
        <v>763423</v>
      </c>
      <c r="G17" s="22">
        <v>771205</v>
      </c>
      <c r="H17" s="22">
        <v>775659</v>
      </c>
      <c r="I17" s="22">
        <v>797035</v>
      </c>
      <c r="J17" s="22">
        <v>800578</v>
      </c>
      <c r="K17" s="22">
        <v>802003</v>
      </c>
      <c r="L17" s="22">
        <v>802467</v>
      </c>
      <c r="M17" s="22">
        <v>799574</v>
      </c>
      <c r="N17" s="22">
        <v>799766</v>
      </c>
      <c r="O17" s="22">
        <v>801422</v>
      </c>
      <c r="P17" s="22">
        <v>803739</v>
      </c>
      <c r="Q17" s="22">
        <v>804295</v>
      </c>
      <c r="R17" s="22">
        <v>800988</v>
      </c>
      <c r="S17" s="22">
        <v>799023</v>
      </c>
      <c r="T17" s="22">
        <v>796276</v>
      </c>
      <c r="U17" s="22">
        <v>796968</v>
      </c>
      <c r="V17" s="22">
        <v>797849</v>
      </c>
      <c r="W17" s="22">
        <v>796751</v>
      </c>
      <c r="X17" s="22">
        <v>795258</v>
      </c>
      <c r="Y17" s="22">
        <v>791186</v>
      </c>
      <c r="Z17" s="22">
        <v>783526</v>
      </c>
      <c r="AA17" s="22">
        <v>775588</v>
      </c>
      <c r="AB17" s="22">
        <v>765443</v>
      </c>
      <c r="AC17" s="22">
        <v>757198</v>
      </c>
      <c r="AD17" s="22">
        <v>753639</v>
      </c>
      <c r="AE17" s="22">
        <v>753710</v>
      </c>
      <c r="AF17" s="22">
        <v>753841</v>
      </c>
      <c r="AG17" s="22">
        <v>755753</v>
      </c>
      <c r="AH17" s="22">
        <v>753791</v>
      </c>
      <c r="AI17" s="22">
        <v>753998</v>
      </c>
      <c r="AJ17" s="22">
        <v>752427</v>
      </c>
      <c r="AK17" s="22">
        <v>751913</v>
      </c>
      <c r="AL17" s="22">
        <v>748995</v>
      </c>
      <c r="AM17" s="22">
        <v>746241</v>
      </c>
      <c r="AN17" s="22">
        <v>743368</v>
      </c>
      <c r="AO17" s="22">
        <v>743562</v>
      </c>
      <c r="AP17" s="22">
        <v>742797</v>
      </c>
      <c r="AQ17" s="22">
        <v>740501</v>
      </c>
      <c r="AR17" s="22">
        <v>736772</v>
      </c>
      <c r="AS17" s="22">
        <v>733330</v>
      </c>
      <c r="AT17" s="22">
        <v>728490</v>
      </c>
      <c r="AU17" s="22">
        <v>725672</v>
      </c>
      <c r="AV17" s="22">
        <v>723674</v>
      </c>
      <c r="AW17" s="22">
        <v>722795</v>
      </c>
      <c r="AX17" s="22">
        <v>717653</v>
      </c>
      <c r="AY17" s="4">
        <v>713556</v>
      </c>
      <c r="AZ17" s="4">
        <v>710991</v>
      </c>
      <c r="BA17" s="4">
        <v>707792</v>
      </c>
      <c r="BB17" s="4">
        <v>705356</v>
      </c>
      <c r="BC17" s="4">
        <v>699633</v>
      </c>
      <c r="BD17" s="4">
        <v>694873</v>
      </c>
      <c r="BE17" s="4">
        <v>690373</v>
      </c>
      <c r="BF17" s="4">
        <v>686022</v>
      </c>
      <c r="BG17" s="4">
        <v>681306</v>
      </c>
    </row>
    <row r="18" spans="1:59" ht="13.5" customHeight="1">
      <c r="A18" s="64" t="s">
        <v>756</v>
      </c>
      <c r="B18" s="22"/>
      <c r="C18" s="22"/>
      <c r="D18" s="22">
        <v>710273</v>
      </c>
      <c r="E18" s="22">
        <v>729329</v>
      </c>
      <c r="F18" s="22">
        <v>805811</v>
      </c>
      <c r="G18" s="22">
        <v>815004</v>
      </c>
      <c r="H18" s="22">
        <v>820953</v>
      </c>
      <c r="I18" s="22">
        <v>846649</v>
      </c>
      <c r="J18" s="22">
        <v>849914</v>
      </c>
      <c r="K18" s="22">
        <v>852746</v>
      </c>
      <c r="L18" s="22">
        <v>851959</v>
      </c>
      <c r="M18" s="22">
        <v>844898</v>
      </c>
      <c r="N18" s="22">
        <v>842581</v>
      </c>
      <c r="O18" s="22">
        <v>840664</v>
      </c>
      <c r="P18" s="22">
        <v>840512</v>
      </c>
      <c r="Q18" s="22">
        <v>838329</v>
      </c>
      <c r="R18" s="22">
        <v>833665</v>
      </c>
      <c r="S18" s="22">
        <v>829551</v>
      </c>
      <c r="T18" s="22">
        <v>825967</v>
      </c>
      <c r="U18" s="22">
        <v>826291</v>
      </c>
      <c r="V18" s="22">
        <v>574702</v>
      </c>
      <c r="W18" s="22">
        <v>574712</v>
      </c>
      <c r="X18" s="22">
        <v>573159</v>
      </c>
      <c r="Y18" s="22">
        <v>569932</v>
      </c>
      <c r="Z18" s="22">
        <v>564338</v>
      </c>
      <c r="AA18" s="22">
        <v>558896</v>
      </c>
      <c r="AB18" s="22">
        <v>554537</v>
      </c>
      <c r="AC18" s="22">
        <v>552000</v>
      </c>
      <c r="AD18" s="22">
        <v>552277</v>
      </c>
      <c r="AE18" s="22">
        <v>554746</v>
      </c>
      <c r="AF18" s="22">
        <v>556580</v>
      </c>
      <c r="AG18" s="22">
        <v>562897</v>
      </c>
      <c r="AH18" s="22">
        <v>564381</v>
      </c>
      <c r="AI18" s="22">
        <v>565804</v>
      </c>
      <c r="AJ18" s="22">
        <v>565700</v>
      </c>
      <c r="AK18" s="22">
        <v>567695</v>
      </c>
      <c r="AL18" s="22">
        <v>565733</v>
      </c>
      <c r="AM18" s="22">
        <v>562662</v>
      </c>
      <c r="AN18" s="22">
        <v>562305</v>
      </c>
      <c r="AO18" s="22">
        <v>563365</v>
      </c>
      <c r="AP18" s="22">
        <v>562394</v>
      </c>
      <c r="AQ18" s="22">
        <v>560410</v>
      </c>
      <c r="AR18" s="22">
        <v>557903</v>
      </c>
      <c r="AS18" s="22">
        <v>557101</v>
      </c>
      <c r="AT18" s="22">
        <v>553841</v>
      </c>
      <c r="AU18" s="22">
        <v>551345</v>
      </c>
      <c r="AV18" s="22">
        <v>548731</v>
      </c>
      <c r="AW18" s="22">
        <v>547716</v>
      </c>
      <c r="AX18" s="22">
        <v>543248</v>
      </c>
      <c r="AY18" s="4">
        <v>537942</v>
      </c>
      <c r="AZ18" s="4">
        <v>533723</v>
      </c>
      <c r="BA18" s="4">
        <v>529229</v>
      </c>
      <c r="BB18" s="4">
        <v>524783</v>
      </c>
      <c r="BC18" s="4">
        <v>519839</v>
      </c>
      <c r="BD18" s="4">
        <v>515320</v>
      </c>
      <c r="BE18" s="4">
        <v>511182</v>
      </c>
      <c r="BF18" s="4">
        <v>507068</v>
      </c>
      <c r="BG18" s="4">
        <v>503113</v>
      </c>
    </row>
    <row r="19" spans="1:59" ht="13.5" customHeight="1">
      <c r="A19" s="64" t="s">
        <v>757</v>
      </c>
      <c r="B19" s="22"/>
      <c r="C19" s="22"/>
      <c r="D19" s="22">
        <v>645400</v>
      </c>
      <c r="E19" s="22">
        <v>665672</v>
      </c>
      <c r="F19" s="22">
        <v>760101</v>
      </c>
      <c r="G19" s="22">
        <v>772950</v>
      </c>
      <c r="H19" s="22">
        <v>786280</v>
      </c>
      <c r="I19" s="22">
        <v>817517</v>
      </c>
      <c r="J19" s="22">
        <v>828761</v>
      </c>
      <c r="K19" s="22">
        <v>835959</v>
      </c>
      <c r="L19" s="22">
        <v>840952</v>
      </c>
      <c r="M19" s="22">
        <v>844351</v>
      </c>
      <c r="N19" s="22">
        <v>850013</v>
      </c>
      <c r="O19" s="22">
        <v>857089</v>
      </c>
      <c r="P19" s="22">
        <v>867404</v>
      </c>
      <c r="Q19" s="22">
        <v>873929</v>
      </c>
      <c r="R19" s="22">
        <v>879128</v>
      </c>
      <c r="S19" s="22">
        <v>884311</v>
      </c>
      <c r="T19" s="22">
        <v>888270</v>
      </c>
      <c r="U19" s="22">
        <v>892107</v>
      </c>
      <c r="V19" s="22">
        <v>896966</v>
      </c>
      <c r="W19" s="22">
        <v>900614</v>
      </c>
      <c r="X19" s="22">
        <v>902210</v>
      </c>
      <c r="Y19" s="22">
        <v>901981</v>
      </c>
      <c r="Z19" s="22">
        <v>897714</v>
      </c>
      <c r="AA19" s="22">
        <v>894652</v>
      </c>
      <c r="AB19" s="22">
        <v>892057</v>
      </c>
      <c r="AC19" s="22">
        <v>889552</v>
      </c>
      <c r="AD19" s="22">
        <v>893282</v>
      </c>
      <c r="AE19" s="22">
        <v>897176</v>
      </c>
      <c r="AF19" s="22">
        <v>901491</v>
      </c>
      <c r="AG19" s="22">
        <v>906428</v>
      </c>
      <c r="AH19" s="22">
        <v>909110</v>
      </c>
      <c r="AI19" s="22">
        <v>911843</v>
      </c>
      <c r="AJ19" s="22">
        <v>912850</v>
      </c>
      <c r="AK19" s="22">
        <v>913764</v>
      </c>
      <c r="AL19" s="22">
        <v>910540</v>
      </c>
      <c r="AM19" s="22">
        <v>909015</v>
      </c>
      <c r="AN19" s="22">
        <v>907590</v>
      </c>
      <c r="AO19" s="22">
        <v>909364</v>
      </c>
      <c r="AP19" s="22">
        <v>906178</v>
      </c>
      <c r="AQ19" s="22">
        <v>903772</v>
      </c>
      <c r="AR19" s="22">
        <v>900199</v>
      </c>
      <c r="AS19" s="22">
        <v>898300</v>
      </c>
      <c r="AT19" s="22">
        <v>893544</v>
      </c>
      <c r="AU19" s="22">
        <v>889563</v>
      </c>
      <c r="AV19" s="22">
        <v>884838</v>
      </c>
      <c r="AW19" s="22">
        <v>882640</v>
      </c>
      <c r="AX19" s="22">
        <v>873509</v>
      </c>
      <c r="AY19" s="4">
        <v>864529</v>
      </c>
      <c r="AZ19" s="4">
        <v>858441</v>
      </c>
      <c r="BA19" s="4">
        <v>852286</v>
      </c>
      <c r="BB19" s="4">
        <v>847917</v>
      </c>
      <c r="BC19" s="4">
        <v>841253</v>
      </c>
      <c r="BD19" s="4">
        <v>835792</v>
      </c>
      <c r="BE19" s="4">
        <v>829939</v>
      </c>
      <c r="BF19" s="4">
        <v>825406</v>
      </c>
      <c r="BG19" s="4">
        <v>819184</v>
      </c>
    </row>
    <row r="20" spans="1:59" ht="13.5" customHeight="1">
      <c r="A20" s="64" t="s">
        <v>758</v>
      </c>
      <c r="B20" s="22"/>
      <c r="C20" s="22"/>
      <c r="D20" s="22">
        <v>208272</v>
      </c>
      <c r="E20" s="22">
        <v>219559</v>
      </c>
      <c r="F20" s="22">
        <v>267336</v>
      </c>
      <c r="G20" s="22">
        <v>273511</v>
      </c>
      <c r="H20" s="22">
        <v>278701</v>
      </c>
      <c r="I20" s="22">
        <v>289629</v>
      </c>
      <c r="J20" s="22">
        <v>291761</v>
      </c>
      <c r="K20" s="22">
        <v>291500</v>
      </c>
      <c r="L20" s="22">
        <v>292153</v>
      </c>
      <c r="M20" s="22">
        <v>289812</v>
      </c>
      <c r="N20" s="22">
        <v>289451</v>
      </c>
      <c r="O20" s="22">
        <v>291111</v>
      </c>
      <c r="P20" s="22">
        <v>289977</v>
      </c>
      <c r="Q20" s="22">
        <v>286741</v>
      </c>
      <c r="R20" s="22">
        <v>284105</v>
      </c>
      <c r="S20" s="22">
        <v>281582</v>
      </c>
      <c r="T20" s="22">
        <v>281218</v>
      </c>
      <c r="U20" s="22">
        <v>281100</v>
      </c>
      <c r="V20" s="22">
        <v>281298</v>
      </c>
      <c r="W20" s="22">
        <v>279829</v>
      </c>
      <c r="X20" s="22">
        <v>277400</v>
      </c>
      <c r="Y20" s="22">
        <v>276389</v>
      </c>
      <c r="Z20" s="22">
        <v>272477</v>
      </c>
      <c r="AA20" s="22">
        <v>267363</v>
      </c>
      <c r="AB20" s="22">
        <v>260073</v>
      </c>
      <c r="AC20" s="22">
        <v>258016</v>
      </c>
      <c r="AD20" s="22">
        <v>256803</v>
      </c>
      <c r="AE20" s="22">
        <v>255887</v>
      </c>
      <c r="AF20" s="22">
        <v>255362</v>
      </c>
      <c r="AG20" s="22">
        <v>255536</v>
      </c>
      <c r="AH20" s="22">
        <v>254718</v>
      </c>
      <c r="AI20" s="22">
        <v>254375</v>
      </c>
      <c r="AJ20" s="22">
        <v>253831</v>
      </c>
      <c r="AK20" s="22">
        <v>253002</v>
      </c>
      <c r="AL20" s="22">
        <v>249937</v>
      </c>
      <c r="AM20" s="22">
        <v>247801</v>
      </c>
      <c r="AN20" s="22">
        <v>245312</v>
      </c>
      <c r="AO20" s="22">
        <v>244612</v>
      </c>
      <c r="AP20" s="22">
        <v>243965</v>
      </c>
      <c r="AQ20" s="22">
        <v>242842</v>
      </c>
      <c r="AR20" s="22">
        <v>240373</v>
      </c>
      <c r="AS20" s="22">
        <v>238943</v>
      </c>
      <c r="AT20" s="22">
        <v>235957</v>
      </c>
      <c r="AU20" s="22">
        <v>233660</v>
      </c>
      <c r="AV20" s="22">
        <v>231849</v>
      </c>
      <c r="AW20" s="22">
        <v>232497</v>
      </c>
      <c r="AX20" s="22">
        <v>230673</v>
      </c>
      <c r="AY20" s="4">
        <v>228290</v>
      </c>
      <c r="AZ20" s="4">
        <v>226252</v>
      </c>
      <c r="BA20" s="4">
        <v>224821</v>
      </c>
      <c r="BB20" s="4">
        <v>224470</v>
      </c>
      <c r="BC20" s="4">
        <v>222452</v>
      </c>
      <c r="BD20" s="4">
        <v>220802</v>
      </c>
      <c r="BE20" s="4">
        <v>219540</v>
      </c>
      <c r="BF20" s="4">
        <v>218919</v>
      </c>
      <c r="BG20" s="4">
        <v>216781</v>
      </c>
    </row>
    <row r="21" spans="1:59" ht="13.5" customHeight="1">
      <c r="A21" s="64" t="s">
        <v>759</v>
      </c>
      <c r="B21" s="22"/>
      <c r="C21" s="22"/>
      <c r="D21" s="22">
        <v>252264</v>
      </c>
      <c r="E21" s="22">
        <v>261674</v>
      </c>
      <c r="F21" s="22">
        <v>307220</v>
      </c>
      <c r="G21" s="22">
        <v>314194</v>
      </c>
      <c r="H21" s="22">
        <v>318350</v>
      </c>
      <c r="I21" s="22">
        <v>334149</v>
      </c>
      <c r="J21" s="22">
        <v>335799</v>
      </c>
      <c r="K21" s="22">
        <v>338574</v>
      </c>
      <c r="L21" s="22">
        <v>340194</v>
      </c>
      <c r="M21" s="22">
        <v>341879</v>
      </c>
      <c r="N21" s="22">
        <v>344023</v>
      </c>
      <c r="O21" s="22">
        <v>346914</v>
      </c>
      <c r="P21" s="22">
        <v>349398</v>
      </c>
      <c r="Q21" s="22">
        <v>349304</v>
      </c>
      <c r="R21" s="22">
        <v>351220</v>
      </c>
      <c r="S21" s="22">
        <v>352968</v>
      </c>
      <c r="T21" s="22">
        <v>355178</v>
      </c>
      <c r="U21" s="22">
        <v>357530</v>
      </c>
      <c r="V21" s="22">
        <v>359891</v>
      </c>
      <c r="W21" s="22">
        <v>361017</v>
      </c>
      <c r="X21" s="22">
        <v>361674</v>
      </c>
      <c r="Y21" s="22">
        <v>361549</v>
      </c>
      <c r="Z21" s="22">
        <v>359340</v>
      </c>
      <c r="AA21" s="22">
        <v>355383</v>
      </c>
      <c r="AB21" s="22">
        <v>352577</v>
      </c>
      <c r="AC21" s="22">
        <v>350491</v>
      </c>
      <c r="AD21" s="22">
        <v>352233</v>
      </c>
      <c r="AE21" s="22">
        <v>353490</v>
      </c>
      <c r="AF21" s="22">
        <v>355609</v>
      </c>
      <c r="AG21" s="22">
        <v>357464</v>
      </c>
      <c r="AH21" s="22">
        <v>358247</v>
      </c>
      <c r="AI21" s="22">
        <v>358981</v>
      </c>
      <c r="AJ21" s="22">
        <v>358660</v>
      </c>
      <c r="AK21" s="22">
        <v>358077</v>
      </c>
      <c r="AL21" s="22">
        <v>356601</v>
      </c>
      <c r="AM21" s="22">
        <v>355686</v>
      </c>
      <c r="AN21" s="22">
        <v>353630</v>
      </c>
      <c r="AO21" s="22">
        <v>353139</v>
      </c>
      <c r="AP21" s="22">
        <v>352154</v>
      </c>
      <c r="AQ21" s="22">
        <v>351146</v>
      </c>
      <c r="AR21" s="22">
        <v>349149</v>
      </c>
      <c r="AS21" s="22">
        <v>347298</v>
      </c>
      <c r="AT21" s="22">
        <v>345303</v>
      </c>
      <c r="AU21" s="22">
        <v>343302</v>
      </c>
      <c r="AV21" s="22">
        <v>341433</v>
      </c>
      <c r="AW21" s="22">
        <v>340964</v>
      </c>
      <c r="AX21" s="22">
        <v>338805</v>
      </c>
      <c r="AY21" s="4">
        <v>336838</v>
      </c>
      <c r="AZ21" s="4">
        <v>335190</v>
      </c>
      <c r="BA21" s="4">
        <v>333897</v>
      </c>
      <c r="BB21" s="4">
        <v>333392</v>
      </c>
      <c r="BC21" s="4">
        <v>331945</v>
      </c>
      <c r="BD21" s="4">
        <v>330911</v>
      </c>
      <c r="BE21" s="4">
        <v>329237</v>
      </c>
      <c r="BF21" s="4">
        <v>327968</v>
      </c>
      <c r="BG21" s="4">
        <v>326247</v>
      </c>
    </row>
    <row r="22" spans="1:59" ht="13.5" customHeight="1">
      <c r="A22" s="64" t="s">
        <v>760</v>
      </c>
      <c r="B22" s="22"/>
      <c r="C22" s="22"/>
      <c r="D22" s="22">
        <v>96986</v>
      </c>
      <c r="E22" s="22">
        <v>100493</v>
      </c>
      <c r="F22" s="22">
        <v>112852</v>
      </c>
      <c r="G22" s="22">
        <v>113955</v>
      </c>
      <c r="H22" s="22">
        <v>114128</v>
      </c>
      <c r="I22" s="22">
        <v>121026</v>
      </c>
      <c r="J22" s="22">
        <v>119153</v>
      </c>
      <c r="K22" s="22">
        <v>118774</v>
      </c>
      <c r="L22" s="22">
        <v>118107</v>
      </c>
      <c r="M22" s="22">
        <v>116359</v>
      </c>
      <c r="N22" s="22">
        <v>114462</v>
      </c>
      <c r="O22" s="22">
        <v>114700</v>
      </c>
      <c r="P22" s="22">
        <v>113631</v>
      </c>
      <c r="Q22" s="22">
        <v>112171</v>
      </c>
      <c r="R22" s="22">
        <v>110535</v>
      </c>
      <c r="S22" s="22">
        <v>108784</v>
      </c>
      <c r="T22" s="22">
        <v>107043</v>
      </c>
      <c r="U22" s="22">
        <v>105674</v>
      </c>
      <c r="V22" s="22">
        <v>105172</v>
      </c>
      <c r="W22" s="22">
        <v>104083</v>
      </c>
      <c r="X22" s="22">
        <v>103175</v>
      </c>
      <c r="Y22" s="22">
        <v>102282</v>
      </c>
      <c r="Z22" s="22">
        <v>100927</v>
      </c>
      <c r="AA22" s="22">
        <v>99006</v>
      </c>
      <c r="AB22" s="22">
        <v>97744</v>
      </c>
      <c r="AC22" s="22">
        <v>96322</v>
      </c>
      <c r="AD22" s="22">
        <v>95932</v>
      </c>
      <c r="AE22" s="22">
        <v>95446</v>
      </c>
      <c r="AF22" s="22">
        <v>95085</v>
      </c>
      <c r="AG22" s="22">
        <v>95288</v>
      </c>
      <c r="AH22" s="22">
        <v>92645</v>
      </c>
      <c r="AI22" s="22">
        <v>90937</v>
      </c>
      <c r="AJ22" s="22">
        <v>90087</v>
      </c>
      <c r="AK22" s="22">
        <v>91169</v>
      </c>
      <c r="AL22" s="22">
        <v>89463</v>
      </c>
      <c r="AM22" s="22">
        <v>89013</v>
      </c>
      <c r="AN22" s="22">
        <v>89496</v>
      </c>
      <c r="AO22" s="22">
        <v>92268</v>
      </c>
      <c r="AP22" s="22">
        <v>92446</v>
      </c>
      <c r="AQ22" s="22">
        <v>92253</v>
      </c>
      <c r="AR22" s="22">
        <v>91808</v>
      </c>
      <c r="AS22" s="22">
        <v>92489</v>
      </c>
      <c r="AT22" s="22">
        <v>91785</v>
      </c>
      <c r="AU22" s="22">
        <v>92390</v>
      </c>
      <c r="AV22" s="22">
        <v>93308</v>
      </c>
      <c r="AW22" s="22">
        <v>96210</v>
      </c>
      <c r="AX22" s="22">
        <v>96918</v>
      </c>
      <c r="AY22" s="4">
        <v>97157</v>
      </c>
      <c r="AZ22" s="4">
        <v>98843</v>
      </c>
      <c r="BA22" s="4">
        <v>100400</v>
      </c>
      <c r="BB22" s="4">
        <v>101758</v>
      </c>
      <c r="BC22" s="4">
        <v>102304</v>
      </c>
      <c r="BD22" s="4">
        <v>103263</v>
      </c>
      <c r="BE22" s="4">
        <v>104073</v>
      </c>
      <c r="BF22" s="4">
        <v>104440</v>
      </c>
      <c r="BG22" s="4">
        <v>105207</v>
      </c>
    </row>
    <row r="23" spans="1:59" ht="13.5" customHeight="1">
      <c r="A23" s="64" t="s">
        <v>761</v>
      </c>
      <c r="B23" s="22"/>
      <c r="C23" s="22"/>
      <c r="D23" s="22">
        <v>234442</v>
      </c>
      <c r="E23" s="22">
        <v>240837</v>
      </c>
      <c r="F23" s="22">
        <v>287156</v>
      </c>
      <c r="G23" s="22">
        <v>295936</v>
      </c>
      <c r="H23" s="22">
        <v>304740</v>
      </c>
      <c r="I23" s="22">
        <v>317780</v>
      </c>
      <c r="J23" s="22">
        <v>324040</v>
      </c>
      <c r="K23" s="22">
        <v>329284</v>
      </c>
      <c r="L23" s="22">
        <v>333457</v>
      </c>
      <c r="M23" s="22">
        <v>337533</v>
      </c>
      <c r="N23" s="22">
        <v>340692</v>
      </c>
      <c r="O23" s="22">
        <v>341383</v>
      </c>
      <c r="P23" s="22">
        <v>342544</v>
      </c>
      <c r="Q23" s="22">
        <v>342168</v>
      </c>
      <c r="R23" s="22">
        <v>342678</v>
      </c>
      <c r="S23" s="22">
        <v>345392</v>
      </c>
      <c r="T23" s="22">
        <v>344867</v>
      </c>
      <c r="U23" s="22">
        <v>347828</v>
      </c>
      <c r="V23" s="22">
        <v>349686</v>
      </c>
      <c r="W23" s="22">
        <v>351707</v>
      </c>
      <c r="X23" s="22">
        <v>352666</v>
      </c>
      <c r="Y23" s="22">
        <v>351524</v>
      </c>
      <c r="Z23" s="22">
        <v>349616</v>
      </c>
      <c r="AA23" s="22">
        <v>348541</v>
      </c>
      <c r="AB23" s="22">
        <v>348672</v>
      </c>
      <c r="AC23" s="22">
        <v>350283</v>
      </c>
      <c r="AD23" s="22">
        <v>352919</v>
      </c>
      <c r="AE23" s="22">
        <v>355894</v>
      </c>
      <c r="AF23" s="22">
        <v>359482</v>
      </c>
      <c r="AG23" s="22">
        <v>363037</v>
      </c>
      <c r="AH23" s="22">
        <v>364520</v>
      </c>
      <c r="AI23" s="22">
        <v>368771</v>
      </c>
      <c r="AJ23" s="22">
        <v>374199</v>
      </c>
      <c r="AK23" s="22">
        <v>379370</v>
      </c>
      <c r="AL23" s="22">
        <v>382118</v>
      </c>
      <c r="AM23" s="22">
        <v>385201</v>
      </c>
      <c r="AN23" s="22">
        <v>388425</v>
      </c>
      <c r="AO23" s="22">
        <v>390966</v>
      </c>
      <c r="AP23" s="22">
        <v>391450</v>
      </c>
      <c r="AQ23" s="22">
        <v>392242</v>
      </c>
      <c r="AR23" s="22">
        <v>392337</v>
      </c>
      <c r="AS23" s="22">
        <v>391727</v>
      </c>
      <c r="AT23" s="22">
        <v>390633</v>
      </c>
      <c r="AU23" s="22">
        <v>390397</v>
      </c>
      <c r="AV23" s="22">
        <v>388979</v>
      </c>
      <c r="AW23" s="22">
        <v>388321</v>
      </c>
      <c r="AX23" s="22">
        <v>384134</v>
      </c>
      <c r="AY23" s="4">
        <v>379927</v>
      </c>
      <c r="AZ23" s="4">
        <v>377153</v>
      </c>
      <c r="BA23" s="4">
        <v>374914</v>
      </c>
      <c r="BB23" s="4">
        <v>373077</v>
      </c>
      <c r="BC23" s="4">
        <v>372105</v>
      </c>
      <c r="BD23" s="4">
        <v>372100</v>
      </c>
      <c r="BE23" s="4">
        <v>371458</v>
      </c>
      <c r="BF23" s="4">
        <v>370155</v>
      </c>
      <c r="BG23" s="4">
        <v>368893</v>
      </c>
    </row>
    <row r="24" spans="1:59" ht="13.5" customHeight="1">
      <c r="A24" s="64" t="s">
        <v>299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>
        <v>288880</v>
      </c>
      <c r="W24" s="22">
        <v>292740</v>
      </c>
      <c r="X24" s="22">
        <v>297324</v>
      </c>
      <c r="Y24" s="22">
        <v>304010</v>
      </c>
      <c r="Z24" s="22">
        <v>306088</v>
      </c>
      <c r="AA24" s="22">
        <v>309899</v>
      </c>
      <c r="AB24" s="22">
        <v>314626</v>
      </c>
      <c r="AC24" s="22">
        <v>319197</v>
      </c>
      <c r="AD24" s="22">
        <v>324426</v>
      </c>
      <c r="AE24" s="22">
        <v>328911</v>
      </c>
      <c r="AF24" s="22">
        <v>332707</v>
      </c>
      <c r="AG24" s="22">
        <v>335460</v>
      </c>
      <c r="AH24" s="22">
        <v>338140</v>
      </c>
      <c r="AI24" s="22">
        <v>340255</v>
      </c>
      <c r="AJ24" s="22">
        <v>345954</v>
      </c>
      <c r="AK24" s="22">
        <v>351800</v>
      </c>
      <c r="AL24" s="22">
        <v>356243</v>
      </c>
      <c r="AM24" s="22">
        <v>361958</v>
      </c>
      <c r="AN24" s="22">
        <v>368439</v>
      </c>
      <c r="AO24" s="22">
        <v>373296</v>
      </c>
      <c r="AP24" s="22">
        <v>378797</v>
      </c>
      <c r="AQ24" s="22">
        <v>382897</v>
      </c>
      <c r="AR24" s="22">
        <v>386950</v>
      </c>
      <c r="AS24" s="22">
        <v>390692</v>
      </c>
      <c r="AT24" s="22">
        <v>394757</v>
      </c>
      <c r="AU24" s="22">
        <v>399035</v>
      </c>
      <c r="AV24" s="22">
        <v>405371</v>
      </c>
      <c r="AW24" s="22">
        <v>411587</v>
      </c>
      <c r="AX24" s="22">
        <v>415344</v>
      </c>
      <c r="AY24" s="4">
        <v>420052</v>
      </c>
      <c r="AZ24" s="4">
        <v>425071</v>
      </c>
      <c r="BA24" s="4">
        <v>428483</v>
      </c>
      <c r="BB24" s="4">
        <v>431988</v>
      </c>
      <c r="BC24" s="4">
        <v>434060</v>
      </c>
      <c r="BD24" s="4">
        <v>437337</v>
      </c>
      <c r="BE24" s="4">
        <v>441132</v>
      </c>
      <c r="BF24" s="4">
        <v>445635</v>
      </c>
      <c r="BG24" s="4">
        <v>448803</v>
      </c>
    </row>
    <row r="25" spans="1:59" ht="13.5" customHeight="1">
      <c r="A25" s="64" t="s">
        <v>301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>
        <v>252376</v>
      </c>
      <c r="W25" s="22">
        <v>252906</v>
      </c>
      <c r="X25" s="22">
        <v>253016</v>
      </c>
      <c r="Y25" s="22">
        <v>253573</v>
      </c>
      <c r="Z25" s="22">
        <v>254001</v>
      </c>
      <c r="AA25" s="22">
        <v>254875</v>
      </c>
      <c r="AB25" s="22">
        <v>255994</v>
      </c>
      <c r="AC25" s="22">
        <v>256165</v>
      </c>
      <c r="AD25" s="22">
        <v>257597</v>
      </c>
      <c r="AE25" s="22">
        <v>258468</v>
      </c>
      <c r="AF25" s="22">
        <v>258698</v>
      </c>
      <c r="AG25" s="22">
        <v>258599</v>
      </c>
      <c r="AH25" s="22">
        <v>260368</v>
      </c>
      <c r="AI25" s="22">
        <v>261391</v>
      </c>
      <c r="AJ25" s="22">
        <v>262860</v>
      </c>
      <c r="AK25" s="22">
        <v>262822</v>
      </c>
      <c r="AL25" s="22">
        <v>263050</v>
      </c>
      <c r="AM25" s="22">
        <v>265109</v>
      </c>
      <c r="AN25" s="22">
        <v>266183</v>
      </c>
      <c r="AO25" s="22">
        <v>267993</v>
      </c>
      <c r="AP25" s="22">
        <v>267907</v>
      </c>
      <c r="AQ25" s="22">
        <v>269594</v>
      </c>
      <c r="AR25" s="22">
        <v>270341</v>
      </c>
      <c r="AS25" s="22">
        <v>271701</v>
      </c>
      <c r="AT25" s="22">
        <v>272364</v>
      </c>
      <c r="AU25" s="22">
        <v>273075</v>
      </c>
      <c r="AV25" s="22">
        <v>273793</v>
      </c>
      <c r="AW25" s="22">
        <v>273861</v>
      </c>
      <c r="AX25" s="22">
        <v>272390</v>
      </c>
      <c r="AY25" s="4">
        <v>271526</v>
      </c>
      <c r="AZ25" s="4">
        <v>271220</v>
      </c>
      <c r="BA25" s="4">
        <v>270872</v>
      </c>
      <c r="BB25" s="4">
        <v>270883</v>
      </c>
      <c r="BC25" s="4">
        <v>270366</v>
      </c>
      <c r="BD25" s="4">
        <v>269874</v>
      </c>
      <c r="BE25" s="4">
        <v>269398</v>
      </c>
      <c r="BF25" s="4">
        <v>268622</v>
      </c>
      <c r="BG25" s="4">
        <v>267690</v>
      </c>
    </row>
    <row r="26" spans="1:59" ht="13.5" customHeight="1">
      <c r="A26" s="64" t="s">
        <v>764</v>
      </c>
      <c r="B26" s="22"/>
      <c r="C26" s="22"/>
      <c r="D26" s="88" t="s">
        <v>333</v>
      </c>
      <c r="E26" s="88" t="s">
        <v>333</v>
      </c>
      <c r="F26" s="22">
        <v>72710</v>
      </c>
      <c r="G26" s="22">
        <v>74512</v>
      </c>
      <c r="H26" s="22">
        <v>75621</v>
      </c>
      <c r="I26" s="22">
        <v>77114</v>
      </c>
      <c r="J26" s="22">
        <v>77947</v>
      </c>
      <c r="K26" s="22">
        <v>78393</v>
      </c>
      <c r="L26" s="22">
        <v>78726</v>
      </c>
      <c r="M26" s="22">
        <v>77637</v>
      </c>
      <c r="N26" s="22">
        <v>74943</v>
      </c>
      <c r="O26" s="22">
        <v>73387</v>
      </c>
      <c r="P26" s="22">
        <v>71547</v>
      </c>
      <c r="Q26" s="22">
        <v>68926</v>
      </c>
      <c r="R26" s="22">
        <v>66777</v>
      </c>
      <c r="S26" s="22">
        <v>63753</v>
      </c>
      <c r="T26" s="22">
        <v>60941</v>
      </c>
      <c r="U26" s="22">
        <v>58447</v>
      </c>
      <c r="V26" s="22">
        <v>57831</v>
      </c>
      <c r="W26" s="22">
        <v>57600</v>
      </c>
      <c r="X26" s="22">
        <v>56682</v>
      </c>
      <c r="Y26" s="22">
        <v>55772</v>
      </c>
      <c r="Z26" s="22">
        <v>54472</v>
      </c>
      <c r="AA26" s="22">
        <v>52398</v>
      </c>
      <c r="AB26" s="22">
        <v>50585</v>
      </c>
      <c r="AC26" s="22">
        <v>49147</v>
      </c>
      <c r="AD26" s="22">
        <v>48339</v>
      </c>
      <c r="AE26" s="22">
        <v>48989</v>
      </c>
      <c r="AF26" s="22">
        <v>50128</v>
      </c>
      <c r="AG26" s="22">
        <v>51410</v>
      </c>
      <c r="AH26" s="22">
        <v>52082</v>
      </c>
      <c r="AI26" s="22">
        <v>53250</v>
      </c>
      <c r="AJ26" s="22">
        <v>53985</v>
      </c>
      <c r="AK26" s="22">
        <v>59499</v>
      </c>
      <c r="AL26" s="22">
        <v>57715</v>
      </c>
      <c r="AM26" s="22">
        <v>58291</v>
      </c>
      <c r="AN26" s="22">
        <v>60565</v>
      </c>
      <c r="AO26" s="22">
        <v>65809</v>
      </c>
      <c r="AP26" s="22">
        <v>67696</v>
      </c>
      <c r="AQ26" s="22">
        <v>69789</v>
      </c>
      <c r="AR26" s="22">
        <v>73815</v>
      </c>
      <c r="AS26" s="22">
        <v>80609</v>
      </c>
      <c r="AT26" s="22">
        <v>86277</v>
      </c>
      <c r="AU26" s="22">
        <v>91493</v>
      </c>
      <c r="AV26" s="22">
        <v>94325</v>
      </c>
      <c r="AW26" s="22">
        <v>103722</v>
      </c>
      <c r="AX26" s="22">
        <v>107308</v>
      </c>
      <c r="AY26" s="4">
        <v>113989</v>
      </c>
      <c r="AZ26" s="4">
        <v>124421</v>
      </c>
      <c r="BA26" s="4">
        <v>132878</v>
      </c>
      <c r="BB26" s="4">
        <v>140229</v>
      </c>
      <c r="BC26" s="4">
        <v>145346</v>
      </c>
      <c r="BD26" s="4">
        <v>147709</v>
      </c>
      <c r="BE26" s="4">
        <v>150336</v>
      </c>
      <c r="BF26" s="4">
        <v>152329</v>
      </c>
      <c r="BG26" s="4">
        <v>153274</v>
      </c>
    </row>
    <row r="27" spans="1:59" ht="13.5" customHeight="1">
      <c r="A27" s="30" t="s">
        <v>765</v>
      </c>
      <c r="B27" s="22"/>
      <c r="C27" s="22"/>
      <c r="D27" s="88" t="s">
        <v>333</v>
      </c>
      <c r="E27" s="88" t="s">
        <v>333</v>
      </c>
      <c r="F27" s="22">
        <v>56842</v>
      </c>
      <c r="G27" s="22">
        <v>58304</v>
      </c>
      <c r="H27" s="22">
        <v>59140</v>
      </c>
      <c r="I27" s="22">
        <v>60359</v>
      </c>
      <c r="J27" s="22">
        <v>61008</v>
      </c>
      <c r="K27" s="22">
        <v>61305</v>
      </c>
      <c r="L27" s="22">
        <v>61976</v>
      </c>
      <c r="M27" s="22">
        <v>61422</v>
      </c>
      <c r="N27" s="22">
        <v>60099</v>
      </c>
      <c r="O27" s="22">
        <v>59668</v>
      </c>
      <c r="P27" s="22">
        <v>58743</v>
      </c>
      <c r="Q27" s="22">
        <v>57504</v>
      </c>
      <c r="R27" s="22">
        <v>56099</v>
      </c>
      <c r="S27" s="22">
        <v>53944</v>
      </c>
      <c r="T27" s="22">
        <v>51883</v>
      </c>
      <c r="U27" s="22">
        <v>50248</v>
      </c>
      <c r="V27" s="22">
        <v>50320</v>
      </c>
      <c r="W27" s="22">
        <v>50262</v>
      </c>
      <c r="X27" s="22">
        <v>49559</v>
      </c>
      <c r="Y27" s="22">
        <v>48846</v>
      </c>
      <c r="Z27" s="22">
        <v>47779</v>
      </c>
      <c r="AA27" s="22">
        <v>45987</v>
      </c>
      <c r="AB27" s="22">
        <v>44427</v>
      </c>
      <c r="AC27" s="22">
        <v>43249</v>
      </c>
      <c r="AD27" s="22">
        <v>42754</v>
      </c>
      <c r="AE27" s="22">
        <v>43442</v>
      </c>
      <c r="AF27" s="22">
        <v>44170</v>
      </c>
      <c r="AG27" s="22">
        <v>45807</v>
      </c>
      <c r="AH27" s="22">
        <v>46516</v>
      </c>
      <c r="AI27" s="22">
        <v>47394</v>
      </c>
      <c r="AJ27" s="22">
        <v>47924</v>
      </c>
      <c r="AK27" s="22">
        <v>51080</v>
      </c>
      <c r="AL27" s="22">
        <v>51060</v>
      </c>
      <c r="AM27" s="22">
        <v>51731</v>
      </c>
      <c r="AN27" s="22">
        <v>53832</v>
      </c>
      <c r="AO27" s="22">
        <v>56958</v>
      </c>
      <c r="AP27" s="22">
        <v>58933</v>
      </c>
      <c r="AQ27" s="22">
        <v>60983</v>
      </c>
      <c r="AR27" s="22">
        <v>64456</v>
      </c>
      <c r="AS27" s="22">
        <v>70264</v>
      </c>
      <c r="AT27" s="22">
        <v>76491</v>
      </c>
      <c r="AU27" s="22">
        <v>81547</v>
      </c>
      <c r="AV27" s="22">
        <v>84570</v>
      </c>
      <c r="AW27" s="22">
        <v>93803</v>
      </c>
      <c r="AX27" s="22">
        <v>97364</v>
      </c>
      <c r="AY27" s="4">
        <v>103883</v>
      </c>
      <c r="AZ27" s="4">
        <v>113111</v>
      </c>
      <c r="BA27" s="4">
        <v>120713</v>
      </c>
      <c r="BB27" s="4">
        <v>127723</v>
      </c>
      <c r="BC27" s="4">
        <v>132799</v>
      </c>
      <c r="BD27" s="4">
        <v>135114</v>
      </c>
      <c r="BE27" s="4">
        <v>137456</v>
      </c>
      <c r="BF27" s="4">
        <v>139273</v>
      </c>
      <c r="BG27" s="4">
        <v>140185</v>
      </c>
    </row>
    <row r="28" spans="1:59" ht="13.5" customHeight="1">
      <c r="A28" s="30" t="s">
        <v>766</v>
      </c>
      <c r="B28" s="22"/>
      <c r="C28" s="22"/>
      <c r="D28" s="88" t="s">
        <v>333</v>
      </c>
      <c r="E28" s="88" t="s">
        <v>333</v>
      </c>
      <c r="F28" s="22">
        <v>15868</v>
      </c>
      <c r="G28" s="22">
        <v>16208</v>
      </c>
      <c r="H28" s="22">
        <v>16481</v>
      </c>
      <c r="I28" s="22">
        <v>16755</v>
      </c>
      <c r="J28" s="22">
        <v>16939</v>
      </c>
      <c r="K28" s="22">
        <v>17088</v>
      </c>
      <c r="L28" s="22">
        <v>16750</v>
      </c>
      <c r="M28" s="22">
        <v>16215</v>
      </c>
      <c r="N28" s="22">
        <v>14844</v>
      </c>
      <c r="O28" s="22">
        <v>13719</v>
      </c>
      <c r="P28" s="22">
        <v>12804</v>
      </c>
      <c r="Q28" s="22">
        <v>11422</v>
      </c>
      <c r="R28" s="22">
        <v>10678</v>
      </c>
      <c r="S28" s="22">
        <v>9809</v>
      </c>
      <c r="T28" s="22">
        <v>9058</v>
      </c>
      <c r="U28" s="22">
        <v>8199</v>
      </c>
      <c r="V28" s="22">
        <v>7511</v>
      </c>
      <c r="W28" s="22">
        <v>7338</v>
      </c>
      <c r="X28" s="22">
        <v>7123</v>
      </c>
      <c r="Y28" s="22">
        <v>6926</v>
      </c>
      <c r="Z28" s="22">
        <v>6693</v>
      </c>
      <c r="AA28" s="22">
        <v>6411</v>
      </c>
      <c r="AB28" s="22">
        <v>6158</v>
      </c>
      <c r="AC28" s="22">
        <v>5898</v>
      </c>
      <c r="AD28" s="22">
        <v>5585</v>
      </c>
      <c r="AE28" s="22">
        <v>5547</v>
      </c>
      <c r="AF28" s="22">
        <v>5958</v>
      </c>
      <c r="AG28" s="22">
        <v>5603</v>
      </c>
      <c r="AH28" s="22">
        <v>5566</v>
      </c>
      <c r="AI28" s="22">
        <v>5856</v>
      </c>
      <c r="AJ28" s="22">
        <v>6061</v>
      </c>
      <c r="AK28" s="22">
        <v>8419</v>
      </c>
      <c r="AL28" s="22">
        <v>6655</v>
      </c>
      <c r="AM28" s="22">
        <v>6560</v>
      </c>
      <c r="AN28" s="22">
        <v>6733</v>
      </c>
      <c r="AO28" s="22">
        <v>8851</v>
      </c>
      <c r="AP28" s="22">
        <v>8763</v>
      </c>
      <c r="AQ28" s="22">
        <v>8806</v>
      </c>
      <c r="AR28" s="22">
        <v>9359</v>
      </c>
      <c r="AS28" s="22">
        <v>10345</v>
      </c>
      <c r="AT28" s="22">
        <v>9786</v>
      </c>
      <c r="AU28" s="22">
        <v>9946</v>
      </c>
      <c r="AV28" s="22">
        <v>9755</v>
      </c>
      <c r="AW28" s="22">
        <v>9919</v>
      </c>
      <c r="AX28" s="22">
        <v>9944</v>
      </c>
      <c r="AY28" s="4">
        <v>10106</v>
      </c>
      <c r="AZ28" s="4">
        <v>11310</v>
      </c>
      <c r="BA28" s="4">
        <v>12165</v>
      </c>
      <c r="BB28" s="4">
        <v>12506</v>
      </c>
      <c r="BC28" s="4">
        <v>12547</v>
      </c>
      <c r="BD28" s="4">
        <v>12595</v>
      </c>
      <c r="BE28" s="4">
        <v>12880</v>
      </c>
      <c r="BF28" s="4">
        <v>13056</v>
      </c>
      <c r="BG28" s="4">
        <v>13089</v>
      </c>
    </row>
    <row r="29" spans="1:50" ht="13.5" customHeight="1">
      <c r="A29" s="33" t="s">
        <v>184</v>
      </c>
      <c r="B29" s="55"/>
      <c r="C29" s="55"/>
      <c r="D29" s="55">
        <v>108035</v>
      </c>
      <c r="E29" s="55">
        <v>114987</v>
      </c>
      <c r="F29" s="55">
        <v>156125</v>
      </c>
      <c r="G29" s="55">
        <v>165425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</row>
    <row r="30" spans="1:61" ht="13.5" customHeight="1">
      <c r="A30" s="91" t="s">
        <v>185</v>
      </c>
      <c r="B30" s="38">
        <f>SUM(B31:B34)</f>
        <v>0</v>
      </c>
      <c r="C30" s="38">
        <f aca="true" t="shared" si="2" ref="C30:AY30">SUM(C31:C34)</f>
        <v>0</v>
      </c>
      <c r="D30" s="38">
        <f t="shared" si="2"/>
        <v>10684167</v>
      </c>
      <c r="E30" s="38">
        <f t="shared" si="2"/>
        <v>11034152</v>
      </c>
      <c r="F30" s="38">
        <f t="shared" si="2"/>
        <v>12836638</v>
      </c>
      <c r="G30" s="38">
        <f t="shared" si="2"/>
        <v>13131146</v>
      </c>
      <c r="H30" s="38">
        <f t="shared" si="2"/>
        <v>13650370</v>
      </c>
      <c r="I30" s="38">
        <f t="shared" si="2"/>
        <v>14312477</v>
      </c>
      <c r="J30" s="38">
        <f t="shared" si="2"/>
        <v>14675964</v>
      </c>
      <c r="K30" s="38">
        <f t="shared" si="2"/>
        <v>14994823</v>
      </c>
      <c r="L30" s="38">
        <f t="shared" si="2"/>
        <v>15289048</v>
      </c>
      <c r="M30" s="38">
        <f t="shared" si="2"/>
        <v>15564830</v>
      </c>
      <c r="N30" s="38">
        <f t="shared" si="2"/>
        <v>15852224</v>
      </c>
      <c r="O30" s="38">
        <f t="shared" si="2"/>
        <v>16149702</v>
      </c>
      <c r="P30" s="38">
        <f t="shared" si="2"/>
        <v>16508190</v>
      </c>
      <c r="Q30" s="38">
        <f t="shared" si="2"/>
        <v>16813127</v>
      </c>
      <c r="R30" s="38">
        <f t="shared" si="2"/>
        <v>17135714</v>
      </c>
      <c r="S30" s="38">
        <f t="shared" si="2"/>
        <v>17479314</v>
      </c>
      <c r="T30" s="38">
        <f t="shared" si="2"/>
        <v>17805067</v>
      </c>
      <c r="U30" s="38">
        <f t="shared" si="2"/>
        <v>18135508</v>
      </c>
      <c r="V30" s="38">
        <f t="shared" si="2"/>
        <v>18457923</v>
      </c>
      <c r="W30" s="38">
        <f t="shared" si="2"/>
        <v>18732938</v>
      </c>
      <c r="X30" s="38">
        <f t="shared" si="2"/>
        <v>19012512</v>
      </c>
      <c r="Y30" s="38">
        <f t="shared" si="2"/>
        <v>19258053</v>
      </c>
      <c r="Z30" s="38">
        <f t="shared" si="2"/>
        <v>19454610</v>
      </c>
      <c r="AA30" s="38">
        <f t="shared" si="2"/>
        <v>19672612</v>
      </c>
      <c r="AB30" s="38">
        <f t="shared" si="2"/>
        <v>19903812</v>
      </c>
      <c r="AC30" s="38">
        <f t="shared" si="2"/>
        <v>20107440</v>
      </c>
      <c r="AD30" s="38">
        <f t="shared" si="2"/>
        <v>20352966</v>
      </c>
      <c r="AE30" s="38">
        <f t="shared" si="2"/>
        <v>20556842</v>
      </c>
      <c r="AF30" s="38">
        <f t="shared" si="2"/>
        <v>20752494</v>
      </c>
      <c r="AG30" s="38">
        <f t="shared" si="2"/>
        <v>20944006</v>
      </c>
      <c r="AH30" s="38">
        <f t="shared" si="2"/>
        <v>21125792</v>
      </c>
      <c r="AI30" s="38">
        <f t="shared" si="2"/>
        <v>21304181</v>
      </c>
      <c r="AJ30" s="38">
        <f t="shared" si="2"/>
        <v>21471448</v>
      </c>
      <c r="AK30" s="38">
        <f t="shared" si="2"/>
        <v>21683316</v>
      </c>
      <c r="AL30" s="38">
        <f t="shared" si="2"/>
        <v>21870876</v>
      </c>
      <c r="AM30" s="38">
        <f t="shared" si="2"/>
        <v>22034096</v>
      </c>
      <c r="AN30" s="38">
        <f t="shared" si="2"/>
        <v>22216107</v>
      </c>
      <c r="AO30" s="38">
        <f t="shared" si="2"/>
        <v>22339759</v>
      </c>
      <c r="AP30" s="38">
        <f t="shared" si="2"/>
        <v>22453080</v>
      </c>
      <c r="AQ30" s="38">
        <f t="shared" si="2"/>
        <v>22534761</v>
      </c>
      <c r="AR30" s="38">
        <f t="shared" si="2"/>
        <v>22615307</v>
      </c>
      <c r="AS30" s="38">
        <f t="shared" si="2"/>
        <v>22689774</v>
      </c>
      <c r="AT30" s="38">
        <f t="shared" si="2"/>
        <v>22790250</v>
      </c>
      <c r="AU30" s="38">
        <f t="shared" si="2"/>
        <v>22866867</v>
      </c>
      <c r="AV30" s="38">
        <f t="shared" si="2"/>
        <v>22942706</v>
      </c>
      <c r="AW30" s="38">
        <f t="shared" si="2"/>
        <v>23016050</v>
      </c>
      <c r="AX30" s="38">
        <f t="shared" si="2"/>
        <v>23054815</v>
      </c>
      <c r="AY30" s="38">
        <f t="shared" si="2"/>
        <v>23110923</v>
      </c>
      <c r="AZ30" s="38">
        <f aca="true" t="shared" si="3" ref="AZ30:BE30">SUM(AZ31:AZ34)</f>
        <v>23191401</v>
      </c>
      <c r="BA30" s="38">
        <f t="shared" si="3"/>
        <v>23240639</v>
      </c>
      <c r="BB30" s="38">
        <f t="shared" si="3"/>
        <v>23293524</v>
      </c>
      <c r="BC30" s="38">
        <f t="shared" si="3"/>
        <v>23346728</v>
      </c>
      <c r="BD30" s="38">
        <f t="shared" si="3"/>
        <v>23392107</v>
      </c>
      <c r="BE30" s="38">
        <f t="shared" si="3"/>
        <v>23420891</v>
      </c>
      <c r="BF30" s="38">
        <f>SUM(BF31:BF34)</f>
        <v>23436603</v>
      </c>
      <c r="BG30" s="38">
        <f>SUM(BG31:BG34)</f>
        <v>23449847</v>
      </c>
      <c r="BI30" s="74"/>
    </row>
    <row r="31" spans="1:61" ht="13.5" customHeight="1">
      <c r="A31" s="35" t="s">
        <v>186</v>
      </c>
      <c r="B31" s="39">
        <f aca="true" t="shared" si="4" ref="B31:BC31">SUM(B5:B7,B12,B13,B23,B24)</f>
        <v>0</v>
      </c>
      <c r="C31" s="39">
        <f t="shared" si="4"/>
        <v>0</v>
      </c>
      <c r="D31" s="39">
        <f t="shared" si="4"/>
        <v>3256033</v>
      </c>
      <c r="E31" s="39">
        <f t="shared" si="4"/>
        <v>3380343</v>
      </c>
      <c r="F31" s="39">
        <f t="shared" si="4"/>
        <v>4114669</v>
      </c>
      <c r="G31" s="39">
        <f t="shared" si="4"/>
        <v>4255128</v>
      </c>
      <c r="H31" s="39">
        <f t="shared" si="4"/>
        <v>4596010</v>
      </c>
      <c r="I31" s="39">
        <f t="shared" si="4"/>
        <v>4862180</v>
      </c>
      <c r="J31" s="39">
        <f t="shared" si="4"/>
        <v>5061373</v>
      </c>
      <c r="K31" s="39">
        <f t="shared" si="4"/>
        <v>5232770</v>
      </c>
      <c r="L31" s="39">
        <f t="shared" si="4"/>
        <v>5407052</v>
      </c>
      <c r="M31" s="39">
        <f t="shared" si="4"/>
        <v>5578677</v>
      </c>
      <c r="N31" s="39">
        <f t="shared" si="4"/>
        <v>5749819</v>
      </c>
      <c r="O31" s="39">
        <f t="shared" si="4"/>
        <v>5920564</v>
      </c>
      <c r="P31" s="39">
        <f t="shared" si="4"/>
        <v>6140567</v>
      </c>
      <c r="Q31" s="39">
        <f t="shared" si="4"/>
        <v>6338148</v>
      </c>
      <c r="R31" s="39">
        <f t="shared" si="4"/>
        <v>6553136</v>
      </c>
      <c r="S31" s="39">
        <f t="shared" si="4"/>
        <v>6766307</v>
      </c>
      <c r="T31" s="39">
        <f t="shared" si="4"/>
        <v>6961776</v>
      </c>
      <c r="U31" s="39">
        <f t="shared" si="4"/>
        <v>7160907</v>
      </c>
      <c r="V31" s="39">
        <f t="shared" si="4"/>
        <v>7352881</v>
      </c>
      <c r="W31" s="39">
        <f t="shared" si="4"/>
        <v>7521265</v>
      </c>
      <c r="X31" s="39">
        <f t="shared" si="4"/>
        <v>7693757</v>
      </c>
      <c r="Y31" s="39">
        <f t="shared" si="4"/>
        <v>7854633</v>
      </c>
      <c r="Z31" s="39">
        <f t="shared" si="4"/>
        <v>8006040</v>
      </c>
      <c r="AA31" s="39">
        <f t="shared" si="4"/>
        <v>8170001</v>
      </c>
      <c r="AB31" s="39">
        <f t="shared" si="4"/>
        <v>8337978</v>
      </c>
      <c r="AC31" s="39">
        <f t="shared" si="4"/>
        <v>8481905</v>
      </c>
      <c r="AD31" s="39">
        <f t="shared" si="4"/>
        <v>8625648</v>
      </c>
      <c r="AE31" s="39">
        <f t="shared" si="4"/>
        <v>8728448</v>
      </c>
      <c r="AF31" s="39">
        <f t="shared" si="4"/>
        <v>8808679</v>
      </c>
      <c r="AG31" s="39">
        <f t="shared" si="4"/>
        <v>8878096</v>
      </c>
      <c r="AH31" s="39">
        <f t="shared" si="4"/>
        <v>8966471</v>
      </c>
      <c r="AI31" s="39">
        <f t="shared" si="4"/>
        <v>9045251</v>
      </c>
      <c r="AJ31" s="39">
        <f t="shared" si="4"/>
        <v>9131334</v>
      </c>
      <c r="AK31" s="39">
        <f t="shared" si="4"/>
        <v>9252993</v>
      </c>
      <c r="AL31" s="39">
        <f t="shared" si="4"/>
        <v>9382515</v>
      </c>
      <c r="AM31" s="39">
        <f t="shared" si="4"/>
        <v>9489451</v>
      </c>
      <c r="AN31" s="39">
        <f t="shared" si="4"/>
        <v>9608750</v>
      </c>
      <c r="AO31" s="39">
        <f t="shared" si="4"/>
        <v>9683378</v>
      </c>
      <c r="AP31" s="39">
        <f t="shared" si="4"/>
        <v>9762938</v>
      </c>
      <c r="AQ31" s="39">
        <f t="shared" si="4"/>
        <v>9823457</v>
      </c>
      <c r="AR31" s="39">
        <f t="shared" si="4"/>
        <v>9892419</v>
      </c>
      <c r="AS31" s="39">
        <f t="shared" si="4"/>
        <v>9955050</v>
      </c>
      <c r="AT31" s="39">
        <f t="shared" si="4"/>
        <v>10044006</v>
      </c>
      <c r="AU31" s="39">
        <f t="shared" si="4"/>
        <v>10107903</v>
      </c>
      <c r="AV31" s="39">
        <f t="shared" si="4"/>
        <v>10173864</v>
      </c>
      <c r="AW31" s="39">
        <f t="shared" si="4"/>
        <v>10232278</v>
      </c>
      <c r="AX31" s="39">
        <f t="shared" si="4"/>
        <v>10291178</v>
      </c>
      <c r="AY31" s="39">
        <f t="shared" si="4"/>
        <v>10357405</v>
      </c>
      <c r="AZ31" s="39">
        <f t="shared" si="4"/>
        <v>10427504</v>
      </c>
      <c r="BA31" s="39">
        <f t="shared" si="4"/>
        <v>10477807</v>
      </c>
      <c r="BB31" s="39">
        <f t="shared" si="4"/>
        <v>10528933</v>
      </c>
      <c r="BC31" s="39">
        <f t="shared" si="4"/>
        <v>10587558</v>
      </c>
      <c r="BD31" s="39">
        <f>SUM(BD5:BD7,BD12,BD13,BD23,BD24)</f>
        <v>10637131</v>
      </c>
      <c r="BE31" s="39">
        <f>SUM(BE5:BE7,BE12,BE13,BE23,BE24)</f>
        <v>10679329</v>
      </c>
      <c r="BF31" s="39">
        <f>SUM(BF5:BF7,BF12,BF13,BF23,BF24)</f>
        <v>10713182</v>
      </c>
      <c r="BG31" s="39">
        <f>SUM(BG5:BG7,BG12,BG13,BG23,BG24)</f>
        <v>10748581</v>
      </c>
      <c r="BI31" s="74"/>
    </row>
    <row r="32" spans="1:61" ht="13.5" customHeight="1">
      <c r="A32" s="36" t="s">
        <v>187</v>
      </c>
      <c r="B32" s="39">
        <f>SUM(B8,B14:B17)</f>
        <v>0</v>
      </c>
      <c r="C32" s="39">
        <f aca="true" t="shared" si="5" ref="C32:BC32">SUM(C8,C14:C17)</f>
        <v>0</v>
      </c>
      <c r="D32" s="39">
        <f t="shared" si="5"/>
        <v>3304823</v>
      </c>
      <c r="E32" s="39">
        <f t="shared" si="5"/>
        <v>3387885</v>
      </c>
      <c r="F32" s="39">
        <f t="shared" si="5"/>
        <v>3802388</v>
      </c>
      <c r="G32" s="39">
        <f t="shared" si="5"/>
        <v>3850497</v>
      </c>
      <c r="H32" s="39">
        <f t="shared" si="5"/>
        <v>3911465</v>
      </c>
      <c r="I32" s="39">
        <f t="shared" si="5"/>
        <v>4056151</v>
      </c>
      <c r="J32" s="39">
        <f t="shared" si="5"/>
        <v>4120651</v>
      </c>
      <c r="K32" s="39">
        <f t="shared" si="5"/>
        <v>4178427</v>
      </c>
      <c r="L32" s="39">
        <f t="shared" si="5"/>
        <v>4227229</v>
      </c>
      <c r="M32" s="39">
        <f t="shared" si="5"/>
        <v>4270484</v>
      </c>
      <c r="N32" s="39">
        <f t="shared" si="5"/>
        <v>4316357</v>
      </c>
      <c r="O32" s="39">
        <f t="shared" si="5"/>
        <v>4369448</v>
      </c>
      <c r="P32" s="39">
        <f t="shared" si="5"/>
        <v>4429552</v>
      </c>
      <c r="Q32" s="39">
        <f t="shared" si="5"/>
        <v>4480116</v>
      </c>
      <c r="R32" s="39">
        <f t="shared" si="5"/>
        <v>4526503</v>
      </c>
      <c r="S32" s="39">
        <f t="shared" si="5"/>
        <v>4576679</v>
      </c>
      <c r="T32" s="39">
        <f t="shared" si="5"/>
        <v>4636221</v>
      </c>
      <c r="U32" s="39">
        <f t="shared" si="5"/>
        <v>4702022</v>
      </c>
      <c r="V32" s="39">
        <f t="shared" si="5"/>
        <v>4762255</v>
      </c>
      <c r="W32" s="39">
        <f t="shared" si="5"/>
        <v>4813443</v>
      </c>
      <c r="X32" s="39">
        <f t="shared" si="5"/>
        <v>4871221</v>
      </c>
      <c r="Y32" s="39">
        <f t="shared" si="5"/>
        <v>4917435</v>
      </c>
      <c r="Z32" s="39">
        <f t="shared" si="5"/>
        <v>4949451</v>
      </c>
      <c r="AA32" s="39">
        <f t="shared" si="5"/>
        <v>4983201</v>
      </c>
      <c r="AB32" s="39">
        <f t="shared" si="5"/>
        <v>5018527</v>
      </c>
      <c r="AC32" s="39">
        <f t="shared" si="5"/>
        <v>5052235</v>
      </c>
      <c r="AD32" s="39">
        <f t="shared" si="5"/>
        <v>5102974</v>
      </c>
      <c r="AE32" s="39">
        <f t="shared" si="5"/>
        <v>5159201</v>
      </c>
      <c r="AF32" s="39">
        <f t="shared" si="5"/>
        <v>5227214</v>
      </c>
      <c r="AG32" s="39">
        <f t="shared" si="5"/>
        <v>5298058</v>
      </c>
      <c r="AH32" s="39">
        <f t="shared" si="5"/>
        <v>5351972</v>
      </c>
      <c r="AI32" s="39">
        <f t="shared" si="5"/>
        <v>5407040</v>
      </c>
      <c r="AJ32" s="39">
        <f t="shared" si="5"/>
        <v>5454437</v>
      </c>
      <c r="AK32" s="39">
        <f t="shared" si="5"/>
        <v>5506430</v>
      </c>
      <c r="AL32" s="39">
        <f t="shared" si="5"/>
        <v>5541561</v>
      </c>
      <c r="AM32" s="39">
        <f t="shared" si="5"/>
        <v>5577719</v>
      </c>
      <c r="AN32" s="39">
        <f t="shared" si="5"/>
        <v>5615237</v>
      </c>
      <c r="AO32" s="39">
        <f t="shared" si="5"/>
        <v>5645982</v>
      </c>
      <c r="AP32" s="39">
        <f t="shared" si="5"/>
        <v>5669529</v>
      </c>
      <c r="AQ32" s="39">
        <f t="shared" si="5"/>
        <v>5688007</v>
      </c>
      <c r="AR32" s="39">
        <f t="shared" si="5"/>
        <v>5700922</v>
      </c>
      <c r="AS32" s="39">
        <f t="shared" si="5"/>
        <v>5712488</v>
      </c>
      <c r="AT32" s="39">
        <f t="shared" si="5"/>
        <v>5726543</v>
      </c>
      <c r="AU32" s="39">
        <f t="shared" si="5"/>
        <v>5740700</v>
      </c>
      <c r="AV32" s="39">
        <f t="shared" si="5"/>
        <v>5752831</v>
      </c>
      <c r="AW32" s="39">
        <f t="shared" si="5"/>
        <v>5763591</v>
      </c>
      <c r="AX32" s="39">
        <f t="shared" si="5"/>
        <v>5760817</v>
      </c>
      <c r="AY32" s="39">
        <f t="shared" si="5"/>
        <v>5765806</v>
      </c>
      <c r="AZ32" s="39">
        <f t="shared" si="5"/>
        <v>5779924</v>
      </c>
      <c r="BA32" s="39">
        <f t="shared" si="5"/>
        <v>5788242</v>
      </c>
      <c r="BB32" s="39">
        <f t="shared" si="5"/>
        <v>5798112</v>
      </c>
      <c r="BC32" s="39">
        <f t="shared" si="5"/>
        <v>5806552</v>
      </c>
      <c r="BD32" s="39">
        <f>SUM(BD8,BD14:BD17)</f>
        <v>5813610</v>
      </c>
      <c r="BE32" s="39">
        <f>SUM(BE8,BE14:BE17)</f>
        <v>5814759</v>
      </c>
      <c r="BF32" s="39">
        <f>SUM(BF8,BF14:BF17)</f>
        <v>5813634</v>
      </c>
      <c r="BG32" s="39">
        <f>SUM(BG8,BG14:BG17)</f>
        <v>5808940</v>
      </c>
      <c r="BI32" s="74"/>
    </row>
    <row r="33" spans="1:61" ht="13.5" customHeight="1">
      <c r="A33" s="36" t="s">
        <v>188</v>
      </c>
      <c r="B33" s="39">
        <f>SUM(B9:B10,B18:B19,B22,B25)</f>
        <v>0</v>
      </c>
      <c r="C33" s="39">
        <f aca="true" t="shared" si="6" ref="C33:BC33">SUM(C9:C10,C18:C19,C22,C25)</f>
        <v>0</v>
      </c>
      <c r="D33" s="39">
        <f t="shared" si="6"/>
        <v>3662775</v>
      </c>
      <c r="E33" s="39">
        <f t="shared" si="6"/>
        <v>3784691</v>
      </c>
      <c r="F33" s="39">
        <f t="shared" si="6"/>
        <v>4345025</v>
      </c>
      <c r="G33" s="39">
        <f t="shared" si="6"/>
        <v>4437816</v>
      </c>
      <c r="H33" s="39">
        <f t="shared" si="6"/>
        <v>4545844</v>
      </c>
      <c r="I33" s="39">
        <f t="shared" si="6"/>
        <v>4770368</v>
      </c>
      <c r="J33" s="39">
        <f t="shared" si="6"/>
        <v>4866380</v>
      </c>
      <c r="K33" s="39">
        <f t="shared" si="6"/>
        <v>4953552</v>
      </c>
      <c r="L33" s="39">
        <f t="shared" si="6"/>
        <v>5022420</v>
      </c>
      <c r="M33" s="39">
        <f t="shared" si="6"/>
        <v>5083978</v>
      </c>
      <c r="N33" s="39">
        <f t="shared" si="6"/>
        <v>5152574</v>
      </c>
      <c r="O33" s="39">
        <f t="shared" si="6"/>
        <v>5221665</v>
      </c>
      <c r="P33" s="39">
        <f t="shared" si="6"/>
        <v>5298696</v>
      </c>
      <c r="Q33" s="39">
        <f t="shared" si="6"/>
        <v>5358818</v>
      </c>
      <c r="R33" s="39">
        <f t="shared" si="6"/>
        <v>5420750</v>
      </c>
      <c r="S33" s="39">
        <f t="shared" si="6"/>
        <v>5501778</v>
      </c>
      <c r="T33" s="39">
        <f t="shared" si="6"/>
        <v>5570674</v>
      </c>
      <c r="U33" s="39">
        <f t="shared" si="6"/>
        <v>5633949</v>
      </c>
      <c r="V33" s="39">
        <f t="shared" si="6"/>
        <v>5701598</v>
      </c>
      <c r="W33" s="39">
        <f t="shared" si="6"/>
        <v>5757384</v>
      </c>
      <c r="X33" s="39">
        <f t="shared" si="6"/>
        <v>5808460</v>
      </c>
      <c r="Y33" s="39">
        <f t="shared" si="6"/>
        <v>5848047</v>
      </c>
      <c r="Z33" s="39">
        <f t="shared" si="6"/>
        <v>5867302</v>
      </c>
      <c r="AA33" s="39">
        <f t="shared" si="6"/>
        <v>5896664</v>
      </c>
      <c r="AB33" s="39">
        <f t="shared" si="6"/>
        <v>5934657</v>
      </c>
      <c r="AC33" s="39">
        <f t="shared" si="6"/>
        <v>5964793</v>
      </c>
      <c r="AD33" s="39">
        <f t="shared" si="6"/>
        <v>6015308</v>
      </c>
      <c r="AE33" s="39">
        <f t="shared" si="6"/>
        <v>6059816</v>
      </c>
      <c r="AF33" s="39">
        <f t="shared" si="6"/>
        <v>6105630</v>
      </c>
      <c r="AG33" s="39">
        <f t="shared" si="6"/>
        <v>6154852</v>
      </c>
      <c r="AH33" s="39">
        <f t="shared" si="6"/>
        <v>6194384</v>
      </c>
      <c r="AI33" s="39">
        <f t="shared" si="6"/>
        <v>6238534</v>
      </c>
      <c r="AJ33" s="39">
        <f t="shared" si="6"/>
        <v>6273186</v>
      </c>
      <c r="AK33" s="39">
        <f t="shared" si="6"/>
        <v>6312814</v>
      </c>
      <c r="AL33" s="39">
        <f t="shared" si="6"/>
        <v>6340262</v>
      </c>
      <c r="AM33" s="39">
        <f t="shared" si="6"/>
        <v>6363439</v>
      </c>
      <c r="AN33" s="39">
        <f t="shared" si="6"/>
        <v>6393178</v>
      </c>
      <c r="AO33" s="39">
        <f t="shared" si="6"/>
        <v>6412648</v>
      </c>
      <c r="AP33" s="39">
        <f t="shared" si="6"/>
        <v>6424494</v>
      </c>
      <c r="AQ33" s="39">
        <f t="shared" si="6"/>
        <v>6429309</v>
      </c>
      <c r="AR33" s="39">
        <f t="shared" si="6"/>
        <v>6432444</v>
      </c>
      <c r="AS33" s="39">
        <f t="shared" si="6"/>
        <v>6435995</v>
      </c>
      <c r="AT33" s="39">
        <f t="shared" si="6"/>
        <v>6438441</v>
      </c>
      <c r="AU33" s="39">
        <f t="shared" si="6"/>
        <v>6441302</v>
      </c>
      <c r="AV33" s="39">
        <f t="shared" si="6"/>
        <v>6442729</v>
      </c>
      <c r="AW33" s="39">
        <f t="shared" si="6"/>
        <v>6446720</v>
      </c>
      <c r="AX33" s="39">
        <f t="shared" si="6"/>
        <v>6433342</v>
      </c>
      <c r="AY33" s="39">
        <f t="shared" si="6"/>
        <v>6422584</v>
      </c>
      <c r="AZ33" s="39">
        <f t="shared" si="6"/>
        <v>6422531</v>
      </c>
      <c r="BA33" s="39">
        <f t="shared" si="6"/>
        <v>6415872</v>
      </c>
      <c r="BB33" s="39">
        <f t="shared" si="6"/>
        <v>6408617</v>
      </c>
      <c r="BC33" s="39">
        <f t="shared" si="6"/>
        <v>6398221</v>
      </c>
      <c r="BD33" s="39">
        <f>SUM(BD9:BD10,BD18:BD19,BD22,BD25)</f>
        <v>6389653</v>
      </c>
      <c r="BE33" s="39">
        <f>SUM(BE9:BE10,BE18:BE19,BE22,BE25)</f>
        <v>6378026</v>
      </c>
      <c r="BF33" s="39">
        <f>SUM(BF9:BF10,BF18:BF19,BF22,BF25)</f>
        <v>6362900</v>
      </c>
      <c r="BG33" s="39">
        <f>SUM(BG9:BG10,BG18:BG19,BG22,BG25)</f>
        <v>6349298</v>
      </c>
      <c r="BI33" s="74"/>
    </row>
    <row r="34" spans="1:61" s="90" customFormat="1" ht="18.75" customHeight="1">
      <c r="A34" s="36" t="s">
        <v>189</v>
      </c>
      <c r="B34" s="40">
        <f aca="true" t="shared" si="7" ref="B34:BC34">SUM(B20,B21)</f>
        <v>0</v>
      </c>
      <c r="C34" s="40">
        <f t="shared" si="7"/>
        <v>0</v>
      </c>
      <c r="D34" s="40">
        <f t="shared" si="7"/>
        <v>460536</v>
      </c>
      <c r="E34" s="40">
        <f t="shared" si="7"/>
        <v>481233</v>
      </c>
      <c r="F34" s="40">
        <f t="shared" si="7"/>
        <v>574556</v>
      </c>
      <c r="G34" s="40">
        <f t="shared" si="7"/>
        <v>587705</v>
      </c>
      <c r="H34" s="40">
        <f t="shared" si="7"/>
        <v>597051</v>
      </c>
      <c r="I34" s="40">
        <f t="shared" si="7"/>
        <v>623778</v>
      </c>
      <c r="J34" s="40">
        <f t="shared" si="7"/>
        <v>627560</v>
      </c>
      <c r="K34" s="40">
        <f t="shared" si="7"/>
        <v>630074</v>
      </c>
      <c r="L34" s="40">
        <f t="shared" si="7"/>
        <v>632347</v>
      </c>
      <c r="M34" s="40">
        <f t="shared" si="7"/>
        <v>631691</v>
      </c>
      <c r="N34" s="40">
        <f t="shared" si="7"/>
        <v>633474</v>
      </c>
      <c r="O34" s="40">
        <f t="shared" si="7"/>
        <v>638025</v>
      </c>
      <c r="P34" s="40">
        <f t="shared" si="7"/>
        <v>639375</v>
      </c>
      <c r="Q34" s="40">
        <f t="shared" si="7"/>
        <v>636045</v>
      </c>
      <c r="R34" s="40">
        <f t="shared" si="7"/>
        <v>635325</v>
      </c>
      <c r="S34" s="40">
        <f t="shared" si="7"/>
        <v>634550</v>
      </c>
      <c r="T34" s="40">
        <f t="shared" si="7"/>
        <v>636396</v>
      </c>
      <c r="U34" s="40">
        <f t="shared" si="7"/>
        <v>638630</v>
      </c>
      <c r="V34" s="40">
        <f t="shared" si="7"/>
        <v>641189</v>
      </c>
      <c r="W34" s="40">
        <f t="shared" si="7"/>
        <v>640846</v>
      </c>
      <c r="X34" s="40">
        <f t="shared" si="7"/>
        <v>639074</v>
      </c>
      <c r="Y34" s="40">
        <f t="shared" si="7"/>
        <v>637938</v>
      </c>
      <c r="Z34" s="40">
        <f t="shared" si="7"/>
        <v>631817</v>
      </c>
      <c r="AA34" s="40">
        <f t="shared" si="7"/>
        <v>622746</v>
      </c>
      <c r="AB34" s="40">
        <f t="shared" si="7"/>
        <v>612650</v>
      </c>
      <c r="AC34" s="40">
        <f t="shared" si="7"/>
        <v>608507</v>
      </c>
      <c r="AD34" s="40">
        <f t="shared" si="7"/>
        <v>609036</v>
      </c>
      <c r="AE34" s="40">
        <f t="shared" si="7"/>
        <v>609377</v>
      </c>
      <c r="AF34" s="40">
        <f t="shared" si="7"/>
        <v>610971</v>
      </c>
      <c r="AG34" s="40">
        <f t="shared" si="7"/>
        <v>613000</v>
      </c>
      <c r="AH34" s="40">
        <f t="shared" si="7"/>
        <v>612965</v>
      </c>
      <c r="AI34" s="40">
        <f t="shared" si="7"/>
        <v>613356</v>
      </c>
      <c r="AJ34" s="40">
        <f t="shared" si="7"/>
        <v>612491</v>
      </c>
      <c r="AK34" s="40">
        <f t="shared" si="7"/>
        <v>611079</v>
      </c>
      <c r="AL34" s="40">
        <f t="shared" si="7"/>
        <v>606538</v>
      </c>
      <c r="AM34" s="40">
        <f t="shared" si="7"/>
        <v>603487</v>
      </c>
      <c r="AN34" s="40">
        <f t="shared" si="7"/>
        <v>598942</v>
      </c>
      <c r="AO34" s="40">
        <f t="shared" si="7"/>
        <v>597751</v>
      </c>
      <c r="AP34" s="40">
        <f t="shared" si="7"/>
        <v>596119</v>
      </c>
      <c r="AQ34" s="40">
        <f t="shared" si="7"/>
        <v>593988</v>
      </c>
      <c r="AR34" s="40">
        <f t="shared" si="7"/>
        <v>589522</v>
      </c>
      <c r="AS34" s="40">
        <f t="shared" si="7"/>
        <v>586241</v>
      </c>
      <c r="AT34" s="40">
        <f t="shared" si="7"/>
        <v>581260</v>
      </c>
      <c r="AU34" s="40">
        <f t="shared" si="7"/>
        <v>576962</v>
      </c>
      <c r="AV34" s="40">
        <f t="shared" si="7"/>
        <v>573282</v>
      </c>
      <c r="AW34" s="40">
        <f t="shared" si="7"/>
        <v>573461</v>
      </c>
      <c r="AX34" s="40">
        <f t="shared" si="7"/>
        <v>569478</v>
      </c>
      <c r="AY34" s="40">
        <f t="shared" si="7"/>
        <v>565128</v>
      </c>
      <c r="AZ34" s="40">
        <f t="shared" si="7"/>
        <v>561442</v>
      </c>
      <c r="BA34" s="40">
        <f t="shared" si="7"/>
        <v>558718</v>
      </c>
      <c r="BB34" s="40">
        <f t="shared" si="7"/>
        <v>557862</v>
      </c>
      <c r="BC34" s="40">
        <f t="shared" si="7"/>
        <v>554397</v>
      </c>
      <c r="BD34" s="40">
        <f>SUM(BD20,BD21)</f>
        <v>551713</v>
      </c>
      <c r="BE34" s="40">
        <f>SUM(BE20,BE21)</f>
        <v>548777</v>
      </c>
      <c r="BF34" s="40">
        <f>SUM(BF20,BF21)</f>
        <v>546887</v>
      </c>
      <c r="BG34" s="40">
        <f>SUM(BG20,BG21)</f>
        <v>543028</v>
      </c>
      <c r="BI34" s="74"/>
    </row>
    <row r="35" spans="1:59" s="19" customFormat="1" ht="12.75" customHeight="1">
      <c r="A35" s="34" t="s">
        <v>195</v>
      </c>
      <c r="B35" s="41" t="s">
        <v>194</v>
      </c>
      <c r="C35" s="41" t="s">
        <v>194</v>
      </c>
      <c r="D35" s="41" t="s">
        <v>194</v>
      </c>
      <c r="E35" s="41" t="s">
        <v>194</v>
      </c>
      <c r="F35" s="41" t="s">
        <v>194</v>
      </c>
      <c r="G35" s="23">
        <f aca="true" t="shared" si="8" ref="G35:BB39">G30/F30*100-100</f>
        <v>2.2942767413087495</v>
      </c>
      <c r="H35" s="23">
        <f t="shared" si="8"/>
        <v>3.9541407886257645</v>
      </c>
      <c r="I35" s="23">
        <f t="shared" si="8"/>
        <v>4.850469254679538</v>
      </c>
      <c r="J35" s="23">
        <f t="shared" si="8"/>
        <v>2.5396512427583247</v>
      </c>
      <c r="K35" s="23">
        <f t="shared" si="8"/>
        <v>2.1726613665719015</v>
      </c>
      <c r="L35" s="23">
        <f t="shared" si="8"/>
        <v>1.9621772127620432</v>
      </c>
      <c r="M35" s="23">
        <f t="shared" si="8"/>
        <v>1.803787914067641</v>
      </c>
      <c r="N35" s="23">
        <f t="shared" si="8"/>
        <v>1.8464319880139897</v>
      </c>
      <c r="O35" s="23">
        <f t="shared" si="8"/>
        <v>1.8765694958637908</v>
      </c>
      <c r="P35" s="23">
        <f t="shared" si="8"/>
        <v>2.219780897505103</v>
      </c>
      <c r="Q35" s="23">
        <f t="shared" si="8"/>
        <v>1.847186154266467</v>
      </c>
      <c r="R35" s="23">
        <f t="shared" si="8"/>
        <v>1.918661531552118</v>
      </c>
      <c r="S35" s="23">
        <f t="shared" si="8"/>
        <v>2.005168853775217</v>
      </c>
      <c r="T35" s="23">
        <f t="shared" si="8"/>
        <v>1.8636486534883403</v>
      </c>
      <c r="U35" s="23">
        <f t="shared" si="8"/>
        <v>1.855881811621373</v>
      </c>
      <c r="V35" s="23">
        <f t="shared" si="8"/>
        <v>1.7778106904973328</v>
      </c>
      <c r="W35" s="23">
        <f t="shared" si="8"/>
        <v>1.4899563726644658</v>
      </c>
      <c r="X35" s="23">
        <f t="shared" si="8"/>
        <v>1.4924193951850953</v>
      </c>
      <c r="Y35" s="23">
        <f t="shared" si="8"/>
        <v>1.2914705852651025</v>
      </c>
      <c r="Z35" s="23">
        <f t="shared" si="8"/>
        <v>1.020648349030921</v>
      </c>
      <c r="AA35" s="23">
        <f t="shared" si="8"/>
        <v>1.120567310267333</v>
      </c>
      <c r="AB35" s="23">
        <f t="shared" si="8"/>
        <v>1.1752379399339503</v>
      </c>
      <c r="AC35" s="23">
        <f t="shared" si="8"/>
        <v>1.0230603062368289</v>
      </c>
      <c r="AD35" s="23">
        <f t="shared" si="8"/>
        <v>1.2210704097587808</v>
      </c>
      <c r="AE35" s="23">
        <f t="shared" si="8"/>
        <v>1.001701668444781</v>
      </c>
      <c r="AF35" s="23">
        <f t="shared" si="8"/>
        <v>0.9517609757374146</v>
      </c>
      <c r="AG35" s="23">
        <f t="shared" si="8"/>
        <v>0.9228384790763045</v>
      </c>
      <c r="AH35" s="23">
        <f t="shared" si="8"/>
        <v>0.8679619362217608</v>
      </c>
      <c r="AI35" s="23">
        <f t="shared" si="8"/>
        <v>0.8444133124097846</v>
      </c>
      <c r="AJ35" s="23">
        <f t="shared" si="8"/>
        <v>0.785136964429654</v>
      </c>
      <c r="AK35" s="23">
        <f t="shared" si="8"/>
        <v>0.9867429527808298</v>
      </c>
      <c r="AL35" s="23">
        <f t="shared" si="8"/>
        <v>0.864996848268035</v>
      </c>
      <c r="AM35" s="23">
        <f t="shared" si="8"/>
        <v>0.7462892661455243</v>
      </c>
      <c r="AN35" s="23">
        <f t="shared" si="8"/>
        <v>0.8260425115693408</v>
      </c>
      <c r="AO35" s="23">
        <f t="shared" si="8"/>
        <v>0.5565871644388523</v>
      </c>
      <c r="AP35" s="23">
        <f t="shared" si="8"/>
        <v>0.5072615152204634</v>
      </c>
      <c r="AQ35" s="23">
        <f t="shared" si="8"/>
        <v>0.36378528023772105</v>
      </c>
      <c r="AR35" s="23">
        <f t="shared" si="8"/>
        <v>0.3574300166751243</v>
      </c>
      <c r="AS35" s="23">
        <f t="shared" si="8"/>
        <v>0.32927698040975883</v>
      </c>
      <c r="AT35" s="23">
        <f t="shared" si="8"/>
        <v>0.44282503651204763</v>
      </c>
      <c r="AU35" s="23">
        <f t="shared" si="8"/>
        <v>0.3361832362523529</v>
      </c>
      <c r="AV35" s="23">
        <f t="shared" si="8"/>
        <v>0.3316545287992483</v>
      </c>
      <c r="AW35" s="23">
        <f t="shared" si="8"/>
        <v>0.31968330152511726</v>
      </c>
      <c r="AX35" s="23">
        <f t="shared" si="8"/>
        <v>0.16842594624186802</v>
      </c>
      <c r="AY35" s="23">
        <f t="shared" si="8"/>
        <v>0.24336781709158117</v>
      </c>
      <c r="AZ35" s="23">
        <f t="shared" si="8"/>
        <v>0.34822494973481355</v>
      </c>
      <c r="BA35" s="23">
        <f t="shared" si="8"/>
        <v>0.21231145112794536</v>
      </c>
      <c r="BB35" s="23">
        <f t="shared" si="8"/>
        <v>0.2275539842084413</v>
      </c>
      <c r="BC35" s="23">
        <f aca="true" t="shared" si="9" ref="BC35:BG39">BC30/BB30*100-100</f>
        <v>0.22840683101448178</v>
      </c>
      <c r="BD35" s="23">
        <f t="shared" si="9"/>
        <v>0.19436984917116717</v>
      </c>
      <c r="BE35" s="23">
        <f t="shared" si="9"/>
        <v>0.12305005273786662</v>
      </c>
      <c r="BF35" s="23">
        <f t="shared" si="9"/>
        <v>0.06708540678491204</v>
      </c>
      <c r="BG35" s="23">
        <f t="shared" si="9"/>
        <v>0.05650989608008672</v>
      </c>
    </row>
    <row r="36" spans="1:59" s="19" customFormat="1" ht="12.75" customHeight="1">
      <c r="A36" s="35" t="s">
        <v>190</v>
      </c>
      <c r="B36" s="41" t="s">
        <v>194</v>
      </c>
      <c r="C36" s="41" t="s">
        <v>194</v>
      </c>
      <c r="D36" s="41" t="s">
        <v>194</v>
      </c>
      <c r="E36" s="41" t="s">
        <v>194</v>
      </c>
      <c r="F36" s="41" t="s">
        <v>194</v>
      </c>
      <c r="G36" s="23">
        <f t="shared" si="8"/>
        <v>3.413616016257933</v>
      </c>
      <c r="H36" s="23">
        <f t="shared" si="8"/>
        <v>8.011086858021656</v>
      </c>
      <c r="I36" s="23">
        <f t="shared" si="8"/>
        <v>5.791327695109459</v>
      </c>
      <c r="J36" s="23">
        <f t="shared" si="8"/>
        <v>4.096783747208036</v>
      </c>
      <c r="K36" s="23">
        <f t="shared" si="8"/>
        <v>3.386373618383786</v>
      </c>
      <c r="L36" s="23">
        <f t="shared" si="8"/>
        <v>3.3305878148667034</v>
      </c>
      <c r="M36" s="23">
        <f t="shared" si="8"/>
        <v>3.1740956069961896</v>
      </c>
      <c r="N36" s="23">
        <f t="shared" si="8"/>
        <v>3.0677882946082065</v>
      </c>
      <c r="O36" s="23">
        <f t="shared" si="8"/>
        <v>2.969571737823401</v>
      </c>
      <c r="P36" s="23">
        <f t="shared" si="8"/>
        <v>3.7159128758679003</v>
      </c>
      <c r="Q36" s="23">
        <f t="shared" si="8"/>
        <v>3.2176344627458775</v>
      </c>
      <c r="R36" s="23">
        <f t="shared" si="8"/>
        <v>3.391968758066241</v>
      </c>
      <c r="S36" s="23">
        <f t="shared" si="8"/>
        <v>3.252961635467358</v>
      </c>
      <c r="T36" s="23">
        <f t="shared" si="8"/>
        <v>2.8888579841263464</v>
      </c>
      <c r="U36" s="23">
        <f t="shared" si="8"/>
        <v>2.8603477043788814</v>
      </c>
      <c r="V36" s="23">
        <f t="shared" si="8"/>
        <v>2.6808615165648746</v>
      </c>
      <c r="W36" s="23">
        <f t="shared" si="8"/>
        <v>2.2900411416967046</v>
      </c>
      <c r="X36" s="23">
        <f t="shared" si="8"/>
        <v>2.2933908059349193</v>
      </c>
      <c r="Y36" s="23">
        <f t="shared" si="8"/>
        <v>2.090994035813722</v>
      </c>
      <c r="Z36" s="23">
        <f t="shared" si="8"/>
        <v>1.9276139318030516</v>
      </c>
      <c r="AA36" s="23">
        <f t="shared" si="8"/>
        <v>2.0479662854544785</v>
      </c>
      <c r="AB36" s="23">
        <f t="shared" si="8"/>
        <v>2.0560217801686775</v>
      </c>
      <c r="AC36" s="23">
        <f t="shared" si="8"/>
        <v>1.7261619063998523</v>
      </c>
      <c r="AD36" s="23">
        <f t="shared" si="8"/>
        <v>1.6947018387968313</v>
      </c>
      <c r="AE36" s="23">
        <f t="shared" si="8"/>
        <v>1.1917945179307026</v>
      </c>
      <c r="AF36" s="23">
        <f t="shared" si="8"/>
        <v>0.9191897574460057</v>
      </c>
      <c r="AG36" s="23">
        <f t="shared" si="8"/>
        <v>0.7880523288452252</v>
      </c>
      <c r="AH36" s="23">
        <f t="shared" si="8"/>
        <v>0.9954273979465853</v>
      </c>
      <c r="AI36" s="23">
        <f t="shared" si="8"/>
        <v>0.8786065331611468</v>
      </c>
      <c r="AJ36" s="23">
        <f t="shared" si="8"/>
        <v>0.9516927722624757</v>
      </c>
      <c r="AK36" s="23">
        <f t="shared" si="8"/>
        <v>1.3323244993557353</v>
      </c>
      <c r="AL36" s="23">
        <f t="shared" si="8"/>
        <v>1.39978491283847</v>
      </c>
      <c r="AM36" s="23">
        <f t="shared" si="8"/>
        <v>1.1397370534446338</v>
      </c>
      <c r="AN36" s="23">
        <f t="shared" si="8"/>
        <v>1.2571749408896125</v>
      </c>
      <c r="AO36" s="23">
        <f t="shared" si="8"/>
        <v>0.7766671002991927</v>
      </c>
      <c r="AP36" s="23">
        <f t="shared" si="8"/>
        <v>0.8216141102825816</v>
      </c>
      <c r="AQ36" s="23">
        <f t="shared" si="8"/>
        <v>0.6198851206470835</v>
      </c>
      <c r="AR36" s="23">
        <f t="shared" si="8"/>
        <v>0.7020135579562208</v>
      </c>
      <c r="AS36" s="23">
        <f t="shared" si="8"/>
        <v>0.6331211809770707</v>
      </c>
      <c r="AT36" s="23">
        <f t="shared" si="8"/>
        <v>0.8935766269380991</v>
      </c>
      <c r="AU36" s="23">
        <f t="shared" si="8"/>
        <v>0.6361704682374807</v>
      </c>
      <c r="AV36" s="23">
        <f t="shared" si="8"/>
        <v>0.6525685891524518</v>
      </c>
      <c r="AW36" s="23">
        <f t="shared" si="8"/>
        <v>0.5741574685881261</v>
      </c>
      <c r="AX36" s="23">
        <f t="shared" si="8"/>
        <v>0.5756293955265761</v>
      </c>
      <c r="AY36" s="23">
        <f t="shared" si="8"/>
        <v>0.6435317706097408</v>
      </c>
      <c r="AZ36" s="23">
        <f t="shared" si="8"/>
        <v>0.6768008009728277</v>
      </c>
      <c r="BA36" s="23">
        <f t="shared" si="8"/>
        <v>0.48240691156770765</v>
      </c>
      <c r="BB36" s="23">
        <f t="shared" si="8"/>
        <v>0.4879456168642946</v>
      </c>
      <c r="BC36" s="23">
        <f t="shared" si="9"/>
        <v>0.5567990602656465</v>
      </c>
      <c r="BD36" s="23">
        <f t="shared" si="9"/>
        <v>0.46821939487840325</v>
      </c>
      <c r="BE36" s="23">
        <f t="shared" si="9"/>
        <v>0.39670471295313803</v>
      </c>
      <c r="BF36" s="23">
        <f t="shared" si="9"/>
        <v>0.3169955715382571</v>
      </c>
      <c r="BG36" s="23">
        <f t="shared" si="9"/>
        <v>0.3304247048169202</v>
      </c>
    </row>
    <row r="37" spans="1:59" s="19" customFormat="1" ht="12.75" customHeight="1">
      <c r="A37" s="36" t="s">
        <v>191</v>
      </c>
      <c r="B37" s="41" t="s">
        <v>194</v>
      </c>
      <c r="C37" s="41" t="s">
        <v>194</v>
      </c>
      <c r="D37" s="41" t="s">
        <v>194</v>
      </c>
      <c r="E37" s="41" t="s">
        <v>194</v>
      </c>
      <c r="F37" s="41" t="s">
        <v>194</v>
      </c>
      <c r="G37" s="23">
        <f t="shared" si="8"/>
        <v>1.2652312178557281</v>
      </c>
      <c r="H37" s="23">
        <f t="shared" si="8"/>
        <v>1.583380015618772</v>
      </c>
      <c r="I37" s="23">
        <f t="shared" si="8"/>
        <v>3.6990232559923157</v>
      </c>
      <c r="J37" s="23">
        <f t="shared" si="8"/>
        <v>1.5901774859959659</v>
      </c>
      <c r="K37" s="23">
        <f t="shared" si="8"/>
        <v>1.4021085503237174</v>
      </c>
      <c r="L37" s="23">
        <f t="shared" si="8"/>
        <v>1.1679514803058595</v>
      </c>
      <c r="M37" s="23">
        <f t="shared" si="8"/>
        <v>1.023247143696267</v>
      </c>
      <c r="N37" s="23">
        <f t="shared" si="8"/>
        <v>1.0741873754825093</v>
      </c>
      <c r="O37" s="23">
        <f t="shared" si="8"/>
        <v>1.229995572655369</v>
      </c>
      <c r="P37" s="23">
        <f t="shared" si="8"/>
        <v>1.3755513282226843</v>
      </c>
      <c r="Q37" s="23">
        <f t="shared" si="8"/>
        <v>1.1415149884232108</v>
      </c>
      <c r="R37" s="23">
        <f t="shared" si="8"/>
        <v>1.0353972977485313</v>
      </c>
      <c r="S37" s="23">
        <f t="shared" si="8"/>
        <v>1.1084936870692417</v>
      </c>
      <c r="T37" s="23">
        <f t="shared" si="8"/>
        <v>1.300987025745087</v>
      </c>
      <c r="U37" s="23">
        <f t="shared" si="8"/>
        <v>1.4192809186619968</v>
      </c>
      <c r="V37" s="23">
        <f t="shared" si="8"/>
        <v>1.28100208803788</v>
      </c>
      <c r="W37" s="23">
        <f t="shared" si="8"/>
        <v>1.0748689433892196</v>
      </c>
      <c r="X37" s="23">
        <f t="shared" si="8"/>
        <v>1.2003466126014217</v>
      </c>
      <c r="Y37" s="23">
        <f t="shared" si="8"/>
        <v>0.9487149115180671</v>
      </c>
      <c r="Z37" s="23">
        <f t="shared" si="8"/>
        <v>0.6510711376967748</v>
      </c>
      <c r="AA37" s="23">
        <f t="shared" si="8"/>
        <v>0.6818938100407621</v>
      </c>
      <c r="AB37" s="23">
        <f t="shared" si="8"/>
        <v>0.708901768160672</v>
      </c>
      <c r="AC37" s="23">
        <f t="shared" si="8"/>
        <v>0.6716711895741412</v>
      </c>
      <c r="AD37" s="23">
        <f t="shared" si="8"/>
        <v>1.0042882011624528</v>
      </c>
      <c r="AE37" s="23">
        <f t="shared" si="8"/>
        <v>1.101847667654198</v>
      </c>
      <c r="AF37" s="23">
        <f t="shared" si="8"/>
        <v>1.318285525219892</v>
      </c>
      <c r="AG37" s="23">
        <f t="shared" si="8"/>
        <v>1.3552917481473088</v>
      </c>
      <c r="AH37" s="23">
        <f t="shared" si="8"/>
        <v>1.0176181536706537</v>
      </c>
      <c r="AI37" s="23">
        <f t="shared" si="8"/>
        <v>1.0289291498535533</v>
      </c>
      <c r="AJ37" s="23">
        <f t="shared" si="8"/>
        <v>0.8765794223826617</v>
      </c>
      <c r="AK37" s="23">
        <f t="shared" si="8"/>
        <v>0.9532239532695996</v>
      </c>
      <c r="AL37" s="23">
        <f t="shared" si="8"/>
        <v>0.6379995750422722</v>
      </c>
      <c r="AM37" s="23">
        <f t="shared" si="8"/>
        <v>0.6524876293881903</v>
      </c>
      <c r="AN37" s="23">
        <f t="shared" si="8"/>
        <v>0.6726405543197984</v>
      </c>
      <c r="AO37" s="23">
        <f t="shared" si="8"/>
        <v>0.5475280918685996</v>
      </c>
      <c r="AP37" s="23">
        <f t="shared" si="8"/>
        <v>0.41705765268113737</v>
      </c>
      <c r="AQ37" s="23">
        <f t="shared" si="8"/>
        <v>0.3259177261462014</v>
      </c>
      <c r="AR37" s="23">
        <f t="shared" si="8"/>
        <v>0.22705668259550293</v>
      </c>
      <c r="AS37" s="23">
        <f t="shared" si="8"/>
        <v>0.20287946405861135</v>
      </c>
      <c r="AT37" s="23">
        <f t="shared" si="8"/>
        <v>0.24603990415383237</v>
      </c>
      <c r="AU37" s="23">
        <f t="shared" si="8"/>
        <v>0.2472172128979082</v>
      </c>
      <c r="AV37" s="23">
        <f t="shared" si="8"/>
        <v>0.21131569320813526</v>
      </c>
      <c r="AW37" s="23">
        <f t="shared" si="8"/>
        <v>0.1870383468591399</v>
      </c>
      <c r="AX37" s="23">
        <f t="shared" si="8"/>
        <v>-0.048129716352178775</v>
      </c>
      <c r="AY37" s="23">
        <f t="shared" si="8"/>
        <v>0.08660229963911092</v>
      </c>
      <c r="AZ37" s="23">
        <f t="shared" si="8"/>
        <v>0.24485735385478336</v>
      </c>
      <c r="BA37" s="23">
        <f t="shared" si="8"/>
        <v>0.1439119268696203</v>
      </c>
      <c r="BB37" s="23">
        <f t="shared" si="8"/>
        <v>0.1705180951314702</v>
      </c>
      <c r="BC37" s="23">
        <f t="shared" si="9"/>
        <v>0.1455646251745435</v>
      </c>
      <c r="BD37" s="23">
        <f t="shared" si="9"/>
        <v>0.1215523429394949</v>
      </c>
      <c r="BE37" s="23">
        <f t="shared" si="9"/>
        <v>0.019763967655222814</v>
      </c>
      <c r="BF37" s="23">
        <f t="shared" si="9"/>
        <v>-0.01934731946758461</v>
      </c>
      <c r="BG37" s="23">
        <f t="shared" si="9"/>
        <v>-0.08074123689245027</v>
      </c>
    </row>
    <row r="38" spans="1:59" s="19" customFormat="1" ht="12.75" customHeight="1">
      <c r="A38" s="36" t="s">
        <v>192</v>
      </c>
      <c r="B38" s="41" t="s">
        <v>194</v>
      </c>
      <c r="C38" s="41" t="s">
        <v>194</v>
      </c>
      <c r="D38" s="41" t="s">
        <v>194</v>
      </c>
      <c r="E38" s="41" t="s">
        <v>194</v>
      </c>
      <c r="F38" s="41" t="s">
        <v>194</v>
      </c>
      <c r="G38" s="23">
        <f t="shared" si="8"/>
        <v>2.135568840225318</v>
      </c>
      <c r="H38" s="23">
        <f t="shared" si="8"/>
        <v>2.4342604560441288</v>
      </c>
      <c r="I38" s="23">
        <f t="shared" si="8"/>
        <v>4.939104817499242</v>
      </c>
      <c r="J38" s="23">
        <f t="shared" si="8"/>
        <v>2.0126749131303967</v>
      </c>
      <c r="K38" s="23">
        <f t="shared" si="8"/>
        <v>1.7913109950312105</v>
      </c>
      <c r="L38" s="23">
        <f t="shared" si="8"/>
        <v>1.390275099564903</v>
      </c>
      <c r="M38" s="23">
        <f t="shared" si="8"/>
        <v>1.2256641220766085</v>
      </c>
      <c r="N38" s="23">
        <f t="shared" si="8"/>
        <v>1.3492583956893611</v>
      </c>
      <c r="O38" s="23">
        <f t="shared" si="8"/>
        <v>1.3409026245911235</v>
      </c>
      <c r="P38" s="23">
        <f t="shared" si="8"/>
        <v>1.4752191111455915</v>
      </c>
      <c r="Q38" s="23">
        <f t="shared" si="8"/>
        <v>1.1346565268133872</v>
      </c>
      <c r="R38" s="23">
        <f t="shared" si="8"/>
        <v>1.1557026194955569</v>
      </c>
      <c r="S38" s="23">
        <f t="shared" si="8"/>
        <v>1.4947747082968164</v>
      </c>
      <c r="T38" s="23">
        <f t="shared" si="8"/>
        <v>1.2522497272699837</v>
      </c>
      <c r="U38" s="23">
        <f t="shared" si="8"/>
        <v>1.1358589642833152</v>
      </c>
      <c r="V38" s="23">
        <f t="shared" si="8"/>
        <v>1.2007385938353394</v>
      </c>
      <c r="W38" s="23">
        <f t="shared" si="8"/>
        <v>0.9784274513916955</v>
      </c>
      <c r="X38" s="23">
        <f t="shared" si="8"/>
        <v>0.8871390200827278</v>
      </c>
      <c r="Y38" s="23">
        <f t="shared" si="8"/>
        <v>0.6815403738684438</v>
      </c>
      <c r="Z38" s="23">
        <f t="shared" si="8"/>
        <v>0.32925521973403704</v>
      </c>
      <c r="AA38" s="23">
        <f t="shared" si="8"/>
        <v>0.5004344415883111</v>
      </c>
      <c r="AB38" s="23">
        <f t="shared" si="8"/>
        <v>0.6443134626629643</v>
      </c>
      <c r="AC38" s="23">
        <f t="shared" si="8"/>
        <v>0.5077968280222507</v>
      </c>
      <c r="AD38" s="23">
        <f t="shared" si="8"/>
        <v>0.8468860528772808</v>
      </c>
      <c r="AE38" s="23">
        <f t="shared" si="8"/>
        <v>0.7399122372453633</v>
      </c>
      <c r="AF38" s="23">
        <f t="shared" si="8"/>
        <v>0.7560295560129333</v>
      </c>
      <c r="AG38" s="23">
        <f t="shared" si="8"/>
        <v>0.8061739738569145</v>
      </c>
      <c r="AH38" s="23">
        <f t="shared" si="8"/>
        <v>0.6422900176965953</v>
      </c>
      <c r="AI38" s="23">
        <f t="shared" si="8"/>
        <v>0.7127423808404529</v>
      </c>
      <c r="AJ38" s="23">
        <f t="shared" si="8"/>
        <v>0.5554510082016009</v>
      </c>
      <c r="AK38" s="23">
        <f t="shared" si="8"/>
        <v>0.6317045278109106</v>
      </c>
      <c r="AL38" s="23">
        <f t="shared" si="8"/>
        <v>0.43479817399973797</v>
      </c>
      <c r="AM38" s="23">
        <f t="shared" si="8"/>
        <v>0.365552716906663</v>
      </c>
      <c r="AN38" s="23">
        <f t="shared" si="8"/>
        <v>0.46734163712420695</v>
      </c>
      <c r="AO38" s="23">
        <f t="shared" si="8"/>
        <v>0.304543374202936</v>
      </c>
      <c r="AP38" s="23">
        <f t="shared" si="8"/>
        <v>0.18472867994626085</v>
      </c>
      <c r="AQ38" s="23">
        <f t="shared" si="8"/>
        <v>0.0749475367242951</v>
      </c>
      <c r="AR38" s="23">
        <f t="shared" si="8"/>
        <v>0.04876107214633407</v>
      </c>
      <c r="AS38" s="23">
        <f t="shared" si="8"/>
        <v>0.05520452257337638</v>
      </c>
      <c r="AT38" s="23">
        <f t="shared" si="8"/>
        <v>0.038005001557635865</v>
      </c>
      <c r="AU38" s="23">
        <f t="shared" si="8"/>
        <v>0.04443622299248773</v>
      </c>
      <c r="AV38" s="23">
        <f t="shared" si="8"/>
        <v>0.022153906151274327</v>
      </c>
      <c r="AW38" s="23">
        <f t="shared" si="8"/>
        <v>0.06194579967588254</v>
      </c>
      <c r="AX38" s="23">
        <f t="shared" si="8"/>
        <v>-0.2075163804229163</v>
      </c>
      <c r="AY38" s="23">
        <f t="shared" si="8"/>
        <v>-0.1672225726535288</v>
      </c>
      <c r="AZ38" s="23">
        <f t="shared" si="8"/>
        <v>-0.0008252130295147708</v>
      </c>
      <c r="BA38" s="23">
        <f t="shared" si="8"/>
        <v>-0.10368186623000497</v>
      </c>
      <c r="BB38" s="23">
        <f t="shared" si="8"/>
        <v>-0.11307893923070367</v>
      </c>
      <c r="BC38" s="23">
        <f t="shared" si="9"/>
        <v>-0.16221908720712008</v>
      </c>
      <c r="BD38" s="23">
        <f t="shared" si="9"/>
        <v>-0.13391222341336118</v>
      </c>
      <c r="BE38" s="23">
        <f t="shared" si="9"/>
        <v>-0.18196606294583262</v>
      </c>
      <c r="BF38" s="23">
        <f t="shared" si="9"/>
        <v>-0.23715801722977403</v>
      </c>
      <c r="BG38" s="23">
        <f t="shared" si="9"/>
        <v>-0.21377045058071076</v>
      </c>
    </row>
    <row r="39" spans="1:59" ht="12">
      <c r="A39" s="36" t="s">
        <v>193</v>
      </c>
      <c r="B39" s="41" t="s">
        <v>194</v>
      </c>
      <c r="C39" s="41" t="s">
        <v>194</v>
      </c>
      <c r="D39" s="41" t="s">
        <v>194</v>
      </c>
      <c r="E39" s="41" t="s">
        <v>194</v>
      </c>
      <c r="F39" s="41" t="s">
        <v>194</v>
      </c>
      <c r="G39" s="23">
        <f t="shared" si="8"/>
        <v>2.288549767124536</v>
      </c>
      <c r="H39" s="23">
        <f t="shared" si="8"/>
        <v>1.5902536136326972</v>
      </c>
      <c r="I39" s="23">
        <f t="shared" si="8"/>
        <v>4.476502007366207</v>
      </c>
      <c r="J39" s="23">
        <f t="shared" si="8"/>
        <v>0.6063054484127406</v>
      </c>
      <c r="K39" s="23">
        <f t="shared" si="8"/>
        <v>0.4005991458984113</v>
      </c>
      <c r="L39" s="23">
        <f t="shared" si="8"/>
        <v>0.36075127683415076</v>
      </c>
      <c r="M39" s="23">
        <f t="shared" si="8"/>
        <v>-0.10374050956200165</v>
      </c>
      <c r="N39" s="23">
        <f t="shared" si="8"/>
        <v>0.28225825601441557</v>
      </c>
      <c r="O39" s="23">
        <f t="shared" si="8"/>
        <v>0.718419382642395</v>
      </c>
      <c r="P39" s="23">
        <f t="shared" si="8"/>
        <v>0.2115904549194738</v>
      </c>
      <c r="Q39" s="23">
        <f t="shared" si="8"/>
        <v>-0.5208211143694967</v>
      </c>
      <c r="R39" s="23">
        <f t="shared" si="8"/>
        <v>-0.1131995377685513</v>
      </c>
      <c r="S39" s="23">
        <f t="shared" si="8"/>
        <v>-0.12198481092354996</v>
      </c>
      <c r="T39" s="23">
        <f t="shared" si="8"/>
        <v>0.2909148215270818</v>
      </c>
      <c r="U39" s="23">
        <f t="shared" si="8"/>
        <v>0.35103929000182177</v>
      </c>
      <c r="V39" s="23">
        <f t="shared" si="8"/>
        <v>0.40070150165196594</v>
      </c>
      <c r="W39" s="23">
        <f t="shared" si="8"/>
        <v>-0.05349436749538938</v>
      </c>
      <c r="X39" s="23">
        <f t="shared" si="8"/>
        <v>-0.2765094890192046</v>
      </c>
      <c r="Y39" s="23">
        <f t="shared" si="8"/>
        <v>-0.1777571924378094</v>
      </c>
      <c r="Z39" s="23">
        <f t="shared" si="8"/>
        <v>-0.959497631431276</v>
      </c>
      <c r="AA39" s="23">
        <f t="shared" si="8"/>
        <v>-1.4357005272096188</v>
      </c>
      <c r="AB39" s="23">
        <f t="shared" si="8"/>
        <v>-1.62120671991471</v>
      </c>
      <c r="AC39" s="23">
        <f t="shared" si="8"/>
        <v>-0.6762425528442009</v>
      </c>
      <c r="AD39" s="23">
        <f t="shared" si="8"/>
        <v>0.0869340862142991</v>
      </c>
      <c r="AE39" s="23">
        <f t="shared" si="8"/>
        <v>0.05599012209458465</v>
      </c>
      <c r="AF39" s="23">
        <f t="shared" si="8"/>
        <v>0.26157862866500636</v>
      </c>
      <c r="AG39" s="23">
        <f t="shared" si="8"/>
        <v>0.3320943219891035</v>
      </c>
      <c r="AH39" s="23">
        <f t="shared" si="8"/>
        <v>-0.005709624796082835</v>
      </c>
      <c r="AI39" s="23">
        <f t="shared" si="8"/>
        <v>0.06378830765214616</v>
      </c>
      <c r="AJ39" s="23">
        <f t="shared" si="8"/>
        <v>-0.14102739681359822</v>
      </c>
      <c r="AK39" s="23">
        <f t="shared" si="8"/>
        <v>-0.23053399968326005</v>
      </c>
      <c r="AL39" s="23">
        <f t="shared" si="8"/>
        <v>-0.7431117744186935</v>
      </c>
      <c r="AM39" s="23">
        <f t="shared" si="8"/>
        <v>-0.503018772113208</v>
      </c>
      <c r="AN39" s="23">
        <f t="shared" si="8"/>
        <v>-0.753123099586233</v>
      </c>
      <c r="AO39" s="23">
        <f t="shared" si="8"/>
        <v>-0.19885063996180463</v>
      </c>
      <c r="AP39" s="23">
        <f t="shared" si="8"/>
        <v>-0.2730233826459596</v>
      </c>
      <c r="AQ39" s="23">
        <f t="shared" si="8"/>
        <v>-0.3574789597379038</v>
      </c>
      <c r="AR39" s="23">
        <f t="shared" si="8"/>
        <v>-0.7518670410850063</v>
      </c>
      <c r="AS39" s="23">
        <f t="shared" si="8"/>
        <v>-0.5565525968496416</v>
      </c>
      <c r="AT39" s="23">
        <f t="shared" si="8"/>
        <v>-0.8496505703285919</v>
      </c>
      <c r="AU39" s="23">
        <f t="shared" si="8"/>
        <v>-0.7394281388707213</v>
      </c>
      <c r="AV39" s="23">
        <f t="shared" si="8"/>
        <v>-0.6378236348321025</v>
      </c>
      <c r="AW39" s="23">
        <f t="shared" si="8"/>
        <v>0.031223725845237027</v>
      </c>
      <c r="AX39" s="23">
        <f t="shared" si="8"/>
        <v>-0.694554642774321</v>
      </c>
      <c r="AY39" s="23">
        <f t="shared" si="8"/>
        <v>-0.7638574273281904</v>
      </c>
      <c r="AZ39" s="23">
        <f t="shared" si="8"/>
        <v>-0.6522416160586602</v>
      </c>
      <c r="BA39" s="23">
        <f t="shared" si="8"/>
        <v>-0.48517923489870896</v>
      </c>
      <c r="BB39" s="23">
        <f t="shared" si="8"/>
        <v>-0.15320787946691894</v>
      </c>
      <c r="BC39" s="23">
        <f t="shared" si="9"/>
        <v>-0.6211213525925814</v>
      </c>
      <c r="BD39" s="23">
        <f t="shared" si="9"/>
        <v>-0.4841296038759282</v>
      </c>
      <c r="BE39" s="23">
        <f t="shared" si="9"/>
        <v>-0.5321607429950035</v>
      </c>
      <c r="BF39" s="23">
        <f t="shared" si="9"/>
        <v>-0.3444021888672495</v>
      </c>
      <c r="BG39" s="23">
        <f t="shared" si="9"/>
        <v>-0.7056302307423579</v>
      </c>
    </row>
    <row r="40" ht="12">
      <c r="A40" s="69" t="s">
        <v>798</v>
      </c>
    </row>
    <row r="41" spans="1:7" ht="12">
      <c r="A41" s="69" t="s">
        <v>799</v>
      </c>
      <c r="G41" s="74"/>
    </row>
    <row r="42" ht="12">
      <c r="A42" s="69" t="s">
        <v>800</v>
      </c>
    </row>
    <row r="43" ht="12">
      <c r="A43" s="69" t="s">
        <v>801</v>
      </c>
    </row>
    <row r="44" ht="12">
      <c r="A44" s="94" t="s">
        <v>804</v>
      </c>
    </row>
    <row r="46" spans="6:59" ht="12"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</row>
  </sheetData>
  <sheetProtection/>
  <mergeCells count="1">
    <mergeCell ref="A1:AQ1"/>
  </mergeCells>
  <printOptions horizontalCentered="1" verticalCentered="1"/>
  <pageMargins left="0.4330708661417323" right="0.3937007874015748" top="0.44" bottom="0.32" header="0.32" footer="0.22"/>
  <pageSetup fitToHeight="1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4" width="11.66015625" style="24" customWidth="1"/>
    <col min="15" max="15" width="11.33203125" style="24" customWidth="1"/>
    <col min="16" max="16384" width="9.33203125" style="24" customWidth="1"/>
  </cols>
  <sheetData>
    <row r="1" spans="1:13" s="2" customFormat="1" ht="17.25" customHeight="1">
      <c r="A1" s="102" t="s">
        <v>881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5" s="6" customFormat="1" ht="23.25" customHeight="1">
      <c r="A2" s="51" t="s">
        <v>858</v>
      </c>
      <c r="B2" s="25" t="s">
        <v>882</v>
      </c>
      <c r="C2" s="25" t="s">
        <v>883</v>
      </c>
      <c r="D2" s="25" t="s">
        <v>884</v>
      </c>
      <c r="E2" s="25" t="s">
        <v>885</v>
      </c>
      <c r="F2" s="25" t="s">
        <v>886</v>
      </c>
      <c r="G2" s="25" t="s">
        <v>887</v>
      </c>
      <c r="H2" s="25" t="s">
        <v>888</v>
      </c>
      <c r="I2" s="25" t="s">
        <v>889</v>
      </c>
      <c r="J2" s="25" t="s">
        <v>890</v>
      </c>
      <c r="K2" s="25" t="s">
        <v>891</v>
      </c>
      <c r="L2" s="25" t="s">
        <v>892</v>
      </c>
      <c r="M2" s="25" t="s">
        <v>893</v>
      </c>
      <c r="N2" s="46" t="s">
        <v>51</v>
      </c>
      <c r="O2" s="46" t="s">
        <v>90</v>
      </c>
    </row>
    <row r="3" spans="1:15" s="48" customFormat="1" ht="23.25" customHeight="1">
      <c r="A3" s="61" t="s">
        <v>859</v>
      </c>
      <c r="B3" s="62" t="s">
        <v>860</v>
      </c>
      <c r="C3" s="49" t="s">
        <v>861</v>
      </c>
      <c r="D3" s="49" t="s">
        <v>862</v>
      </c>
      <c r="E3" s="62" t="s">
        <v>863</v>
      </c>
      <c r="F3" s="62" t="s">
        <v>864</v>
      </c>
      <c r="G3" s="62" t="s">
        <v>865</v>
      </c>
      <c r="H3" s="62" t="s">
        <v>866</v>
      </c>
      <c r="I3" s="62" t="s">
        <v>867</v>
      </c>
      <c r="J3" s="62" t="s">
        <v>868</v>
      </c>
      <c r="K3" s="62" t="s">
        <v>869</v>
      </c>
      <c r="L3" s="63" t="s">
        <v>870</v>
      </c>
      <c r="M3" s="62" t="s">
        <v>871</v>
      </c>
      <c r="N3" s="52" t="s">
        <v>211</v>
      </c>
      <c r="O3" s="52" t="s">
        <v>213</v>
      </c>
    </row>
    <row r="4" spans="1:15" ht="13.5" customHeight="1">
      <c r="A4" s="29" t="s">
        <v>872</v>
      </c>
      <c r="B4" s="4">
        <v>23377515</v>
      </c>
      <c r="C4" s="4">
        <v>23379129</v>
      </c>
      <c r="D4" s="4">
        <v>23379594</v>
      </c>
      <c r="E4" s="4">
        <v>23382948</v>
      </c>
      <c r="F4" s="4">
        <v>23386883</v>
      </c>
      <c r="G4" s="4">
        <v>23392036</v>
      </c>
      <c r="H4" s="4">
        <v>23398263</v>
      </c>
      <c r="I4" s="4">
        <v>23404243</v>
      </c>
      <c r="J4" s="4">
        <v>23410280</v>
      </c>
      <c r="K4" s="76">
        <v>23417116</v>
      </c>
      <c r="L4" s="76">
        <v>23424615</v>
      </c>
      <c r="M4" s="82">
        <v>23433753</v>
      </c>
      <c r="N4" s="22">
        <f>M4-'Yearly-改制後'!BA4</f>
        <v>60236</v>
      </c>
      <c r="O4" s="23">
        <f>N4/'Yearly-改制後'!BA4*100</f>
        <v>0.25771046779138973</v>
      </c>
    </row>
    <row r="5" spans="1:15" ht="13.5" customHeight="1">
      <c r="A5" s="30" t="s">
        <v>873</v>
      </c>
      <c r="B5" s="4">
        <v>3955777</v>
      </c>
      <c r="C5" s="4">
        <v>3955842</v>
      </c>
      <c r="D5" s="4">
        <v>3955390</v>
      </c>
      <c r="E5" s="4">
        <v>3954905</v>
      </c>
      <c r="F5" s="4">
        <v>3955995</v>
      </c>
      <c r="G5" s="4">
        <v>3956728</v>
      </c>
      <c r="H5" s="4">
        <v>3957965</v>
      </c>
      <c r="I5" s="4">
        <v>3959855</v>
      </c>
      <c r="J5" s="4">
        <v>3961374</v>
      </c>
      <c r="K5" s="76">
        <v>3962920</v>
      </c>
      <c r="L5" s="76">
        <v>3963970</v>
      </c>
      <c r="M5" s="4">
        <v>3966818</v>
      </c>
      <c r="N5" s="22">
        <f>M5-'Yearly-改制後'!BA5</f>
        <v>11889</v>
      </c>
      <c r="O5" s="23">
        <f>N5/'Yearly-改制後'!BA5*100</f>
        <v>0.3006122233799899</v>
      </c>
    </row>
    <row r="6" spans="1:15" ht="13.5" customHeight="1">
      <c r="A6" s="64" t="s">
        <v>746</v>
      </c>
      <c r="B6" s="4">
        <v>2688140</v>
      </c>
      <c r="C6" s="4">
        <v>2689327</v>
      </c>
      <c r="D6" s="4">
        <v>2690232</v>
      </c>
      <c r="E6" s="4">
        <v>2691331</v>
      </c>
      <c r="F6" s="4">
        <v>2692138</v>
      </c>
      <c r="G6" s="4">
        <v>2693672</v>
      </c>
      <c r="H6" s="4">
        <v>2695027</v>
      </c>
      <c r="I6" s="4">
        <v>2695007</v>
      </c>
      <c r="J6" s="4">
        <v>2695649</v>
      </c>
      <c r="K6" s="76">
        <v>2697644</v>
      </c>
      <c r="L6" s="76">
        <v>2700091</v>
      </c>
      <c r="M6" s="4">
        <v>2702315</v>
      </c>
      <c r="N6" s="22">
        <f>M6-'Yearly-改制後'!BA6</f>
        <v>15799</v>
      </c>
      <c r="O6" s="23">
        <f>N6/'Yearly-改制後'!BA6*100</f>
        <v>0.5880850886426882</v>
      </c>
    </row>
    <row r="7" spans="1:15" ht="13.5" customHeight="1">
      <c r="A7" s="83" t="s">
        <v>874</v>
      </c>
      <c r="B7" s="4">
        <v>2702920</v>
      </c>
      <c r="C7" s="4">
        <v>2704070</v>
      </c>
      <c r="D7" s="4">
        <v>2705064</v>
      </c>
      <c r="E7" s="4">
        <v>2706209</v>
      </c>
      <c r="F7" s="4">
        <v>2707123</v>
      </c>
      <c r="G7" s="4">
        <v>2708338</v>
      </c>
      <c r="H7" s="4">
        <v>2709764</v>
      </c>
      <c r="I7" s="4">
        <v>2711252</v>
      </c>
      <c r="J7" s="4">
        <v>2712948</v>
      </c>
      <c r="K7" s="76">
        <v>2714642</v>
      </c>
      <c r="L7" s="76">
        <v>2716497</v>
      </c>
      <c r="M7" s="4">
        <v>2719835</v>
      </c>
      <c r="N7" s="22">
        <f>M7-'Yearly-改制後'!BA7</f>
        <v>18174</v>
      </c>
      <c r="O7" s="23">
        <f>N7/'Yearly-改制後'!BA7*100</f>
        <v>0.6726972777117485</v>
      </c>
    </row>
    <row r="8" spans="1:15" ht="13.5" customHeight="1">
      <c r="A8" s="83" t="s">
        <v>875</v>
      </c>
      <c r="B8" s="4">
        <v>1883251</v>
      </c>
      <c r="C8" s="4">
        <v>1883033</v>
      </c>
      <c r="D8" s="4">
        <v>1883077</v>
      </c>
      <c r="E8" s="4">
        <v>1883102</v>
      </c>
      <c r="F8" s="4">
        <v>1882865</v>
      </c>
      <c r="G8" s="4">
        <v>1883042</v>
      </c>
      <c r="H8" s="4">
        <v>1882946</v>
      </c>
      <c r="I8" s="4">
        <v>1883451</v>
      </c>
      <c r="J8" s="4">
        <v>1883493</v>
      </c>
      <c r="K8" s="76">
        <v>1883562</v>
      </c>
      <c r="L8" s="76">
        <v>1883844</v>
      </c>
      <c r="M8" s="4">
        <v>1884284</v>
      </c>
      <c r="N8" s="22">
        <f>M8-'Yearly-改制後'!BA8</f>
        <v>1076</v>
      </c>
      <c r="O8" s="23">
        <f>N8/'Yearly-改制後'!BA8*100</f>
        <v>0.05713654572410483</v>
      </c>
    </row>
    <row r="9" spans="1:15" ht="13.5" customHeight="1">
      <c r="A9" s="64" t="s">
        <v>747</v>
      </c>
      <c r="B9" s="4">
        <v>2779790</v>
      </c>
      <c r="C9" s="4">
        <v>2779653</v>
      </c>
      <c r="D9" s="4">
        <v>2778669</v>
      </c>
      <c r="E9" s="4">
        <v>2778132</v>
      </c>
      <c r="F9" s="4">
        <v>2777415</v>
      </c>
      <c r="G9" s="4">
        <v>2777296</v>
      </c>
      <c r="H9" s="4">
        <v>2777240</v>
      </c>
      <c r="I9" s="4">
        <v>2777318</v>
      </c>
      <c r="J9" s="4">
        <v>2777461</v>
      </c>
      <c r="K9" s="76">
        <v>2777773</v>
      </c>
      <c r="L9" s="76">
        <v>2778155</v>
      </c>
      <c r="M9" s="4">
        <v>2778992</v>
      </c>
      <c r="N9" s="22">
        <f>M9-'Yearly-改制後'!BA9</f>
        <v>-885</v>
      </c>
      <c r="O9" s="23">
        <f>N9/'Yearly-改制後'!BA9*100</f>
        <v>-0.03183594094271078</v>
      </c>
    </row>
    <row r="10" spans="1:15" ht="13.5" customHeight="1">
      <c r="A10" s="64" t="s">
        <v>748</v>
      </c>
      <c r="B10" s="4">
        <v>9234181</v>
      </c>
      <c r="C10" s="4">
        <v>9233227</v>
      </c>
      <c r="D10" s="4">
        <v>9232555</v>
      </c>
      <c r="E10" s="4">
        <v>9233971</v>
      </c>
      <c r="F10" s="4">
        <v>9235470</v>
      </c>
      <c r="G10" s="4">
        <v>9236587</v>
      </c>
      <c r="H10" s="4">
        <v>9238244</v>
      </c>
      <c r="I10" s="4">
        <v>9239833</v>
      </c>
      <c r="J10" s="4">
        <v>9240718</v>
      </c>
      <c r="K10" s="76">
        <v>9241501</v>
      </c>
      <c r="L10" s="76">
        <v>9242566</v>
      </c>
      <c r="M10" s="4">
        <v>9241280</v>
      </c>
      <c r="N10" s="22">
        <f>M10-'Yearly-改制後'!BA10</f>
        <v>6832</v>
      </c>
      <c r="O10" s="23">
        <f>N10/'Yearly-改制後'!BA10*100</f>
        <v>0.07398384830365605</v>
      </c>
    </row>
    <row r="11" spans="1:15" ht="13.5" customHeight="1">
      <c r="A11" s="64" t="s">
        <v>749</v>
      </c>
      <c r="B11" s="4">
        <v>458378</v>
      </c>
      <c r="C11" s="4">
        <v>458312</v>
      </c>
      <c r="D11" s="4">
        <v>458427</v>
      </c>
      <c r="E11" s="4">
        <v>458550</v>
      </c>
      <c r="F11" s="4">
        <v>458568</v>
      </c>
      <c r="G11" s="4">
        <v>458771</v>
      </c>
      <c r="H11" s="4">
        <v>458786</v>
      </c>
      <c r="I11" s="4">
        <v>458877</v>
      </c>
      <c r="J11" s="4">
        <v>458784</v>
      </c>
      <c r="K11" s="76">
        <v>458799</v>
      </c>
      <c r="L11" s="76">
        <v>458880</v>
      </c>
      <c r="M11" s="4">
        <v>458777</v>
      </c>
      <c r="N11" s="22">
        <f>M11-'Yearly-改制後'!BA11</f>
        <v>321</v>
      </c>
      <c r="O11" s="23">
        <f>N11/'Yearly-改制後'!BA11*100</f>
        <v>0.07001762437398572</v>
      </c>
    </row>
    <row r="12" spans="1:15" ht="13.5" customHeight="1">
      <c r="A12" s="64" t="s">
        <v>750</v>
      </c>
      <c r="B12" s="4">
        <v>2044857</v>
      </c>
      <c r="C12" s="4">
        <v>2045309</v>
      </c>
      <c r="D12" s="4">
        <v>2045811</v>
      </c>
      <c r="E12" s="4">
        <v>2046547</v>
      </c>
      <c r="F12" s="4">
        <v>2047834</v>
      </c>
      <c r="G12" s="4">
        <v>2049009</v>
      </c>
      <c r="H12" s="4">
        <v>2050600</v>
      </c>
      <c r="I12" s="4">
        <v>2052529</v>
      </c>
      <c r="J12" s="4">
        <v>2054260</v>
      </c>
      <c r="K12" s="76">
        <v>2055259</v>
      </c>
      <c r="L12" s="76">
        <v>2056273</v>
      </c>
      <c r="M12" s="4">
        <v>2058328</v>
      </c>
      <c r="N12" s="22">
        <f>M12-'Yearly-改制後'!BA12</f>
        <v>14305</v>
      </c>
      <c r="O12" s="23">
        <f>N12/'Yearly-改制後'!BA12*100</f>
        <v>0.6998453539906352</v>
      </c>
    </row>
    <row r="13" spans="1:15" ht="13.5" customHeight="1">
      <c r="A13" s="64" t="s">
        <v>751</v>
      </c>
      <c r="B13" s="4">
        <v>530882</v>
      </c>
      <c r="C13" s="4">
        <v>531303</v>
      </c>
      <c r="D13" s="4">
        <v>531723</v>
      </c>
      <c r="E13" s="4">
        <v>532474</v>
      </c>
      <c r="F13" s="4">
        <v>533361</v>
      </c>
      <c r="G13" s="4">
        <v>533851</v>
      </c>
      <c r="H13" s="4">
        <v>534493</v>
      </c>
      <c r="I13" s="4">
        <v>535307</v>
      </c>
      <c r="J13" s="4">
        <v>536111</v>
      </c>
      <c r="K13" s="76">
        <v>536539</v>
      </c>
      <c r="L13" s="76">
        <v>536954</v>
      </c>
      <c r="M13" s="4">
        <v>537630</v>
      </c>
      <c r="N13" s="22">
        <f>M13-'Yearly-改制後'!BA13</f>
        <v>7144</v>
      </c>
      <c r="O13" s="23">
        <f>N13/'Yearly-改制後'!BA13*100</f>
        <v>1.3466896393118761</v>
      </c>
    </row>
    <row r="14" spans="1:15" ht="13.5" customHeight="1">
      <c r="A14" s="64" t="s">
        <v>752</v>
      </c>
      <c r="B14" s="4">
        <v>565661</v>
      </c>
      <c r="C14" s="4">
        <v>565666</v>
      </c>
      <c r="D14" s="4">
        <v>565693</v>
      </c>
      <c r="E14" s="4">
        <v>565965</v>
      </c>
      <c r="F14" s="4">
        <v>566262</v>
      </c>
      <c r="G14" s="4">
        <v>566446</v>
      </c>
      <c r="H14" s="4">
        <v>566704</v>
      </c>
      <c r="I14" s="4">
        <v>566818</v>
      </c>
      <c r="J14" s="4">
        <v>566918</v>
      </c>
      <c r="K14" s="76">
        <v>567044</v>
      </c>
      <c r="L14" s="76">
        <v>567202</v>
      </c>
      <c r="M14" s="4">
        <v>567132</v>
      </c>
      <c r="N14" s="22">
        <f>M14-'Yearly-改制後'!BA14</f>
        <v>1578</v>
      </c>
      <c r="O14" s="23">
        <f>N14/'Yearly-改制後'!BA14*100</f>
        <v>0.27901844916665786</v>
      </c>
    </row>
    <row r="15" spans="1:15" ht="13.5" customHeight="1">
      <c r="A15" s="64" t="s">
        <v>753</v>
      </c>
      <c r="B15" s="4">
        <v>1295658</v>
      </c>
      <c r="C15" s="4">
        <v>1295375</v>
      </c>
      <c r="D15" s="4">
        <v>1294911</v>
      </c>
      <c r="E15" s="4">
        <v>1294433</v>
      </c>
      <c r="F15" s="4">
        <v>1293997</v>
      </c>
      <c r="G15" s="4">
        <v>1293530</v>
      </c>
      <c r="H15" s="4">
        <v>1293129</v>
      </c>
      <c r="I15" s="4">
        <v>1292599</v>
      </c>
      <c r="J15" s="4">
        <v>1292126</v>
      </c>
      <c r="K15" s="76">
        <v>1292098</v>
      </c>
      <c r="L15" s="76">
        <v>1292226</v>
      </c>
      <c r="M15" s="4">
        <v>1291474</v>
      </c>
      <c r="N15" s="22">
        <f>M15-'Yearly-改制後'!BA15</f>
        <v>-4539</v>
      </c>
      <c r="O15" s="23">
        <f>N15/'Yearly-改制後'!BA15*100</f>
        <v>-0.35022796839229237</v>
      </c>
    </row>
    <row r="16" spans="1:15" ht="13.5" customHeight="1">
      <c r="A16" s="64" t="s">
        <v>754</v>
      </c>
      <c r="B16" s="4">
        <v>517037</v>
      </c>
      <c r="C16" s="4">
        <v>516731</v>
      </c>
      <c r="D16" s="4">
        <v>516315</v>
      </c>
      <c r="E16" s="4">
        <v>516207</v>
      </c>
      <c r="F16" s="4">
        <v>515996</v>
      </c>
      <c r="G16" s="4">
        <v>515784</v>
      </c>
      <c r="H16" s="4">
        <v>515564</v>
      </c>
      <c r="I16" s="4">
        <v>515345</v>
      </c>
      <c r="J16" s="4">
        <v>515081</v>
      </c>
      <c r="K16" s="76">
        <v>514894</v>
      </c>
      <c r="L16" s="76">
        <v>514836</v>
      </c>
      <c r="M16" s="4">
        <v>514315</v>
      </c>
      <c r="N16" s="22">
        <f>M16-'Yearly-改制後'!BA16</f>
        <v>-2907</v>
      </c>
      <c r="O16" s="23">
        <f>N16/'Yearly-改制後'!BA16*100</f>
        <v>-0.5620410578049658</v>
      </c>
    </row>
    <row r="17" spans="1:15" ht="13.5" customHeight="1">
      <c r="A17" s="64" t="s">
        <v>755</v>
      </c>
      <c r="B17" s="4">
        <v>707389</v>
      </c>
      <c r="C17" s="4">
        <v>707188</v>
      </c>
      <c r="D17" s="4">
        <v>706958</v>
      </c>
      <c r="E17" s="4">
        <v>707151</v>
      </c>
      <c r="F17" s="4">
        <v>707199</v>
      </c>
      <c r="G17" s="4">
        <v>707282</v>
      </c>
      <c r="H17" s="4">
        <v>707199</v>
      </c>
      <c r="I17" s="4">
        <v>706941</v>
      </c>
      <c r="J17" s="4">
        <v>706688</v>
      </c>
      <c r="K17" s="76">
        <v>706634</v>
      </c>
      <c r="L17" s="76">
        <v>706174</v>
      </c>
      <c r="M17" s="4">
        <v>705356</v>
      </c>
      <c r="N17" s="22">
        <f>M17-'Yearly-改制後'!BA17</f>
        <v>-2436</v>
      </c>
      <c r="O17" s="23">
        <f>N17/'Yearly-改制後'!BA17*100</f>
        <v>-0.344168908379863</v>
      </c>
    </row>
    <row r="18" spans="1:15" ht="13.5" customHeight="1">
      <c r="A18" s="64" t="s">
        <v>756</v>
      </c>
      <c r="B18" s="4">
        <v>528825</v>
      </c>
      <c r="C18" s="4">
        <v>528148</v>
      </c>
      <c r="D18" s="4">
        <v>527721</v>
      </c>
      <c r="E18" s="4">
        <v>527470</v>
      </c>
      <c r="F18" s="4">
        <v>527196</v>
      </c>
      <c r="G18" s="4">
        <v>526936</v>
      </c>
      <c r="H18" s="4">
        <v>526735</v>
      </c>
      <c r="I18" s="4">
        <v>526469</v>
      </c>
      <c r="J18" s="4">
        <v>526028</v>
      </c>
      <c r="K18" s="76">
        <v>525775</v>
      </c>
      <c r="L18" s="76">
        <v>525579</v>
      </c>
      <c r="M18" s="4">
        <v>524783</v>
      </c>
      <c r="N18" s="22">
        <f>M18-'Yearly-改制後'!BA18</f>
        <v>-4446</v>
      </c>
      <c r="O18" s="23">
        <f>N18/'Yearly-改制後'!BA18*100</f>
        <v>-0.8400900177427919</v>
      </c>
    </row>
    <row r="19" spans="1:15" ht="13.5" customHeight="1">
      <c r="A19" s="64" t="s">
        <v>757</v>
      </c>
      <c r="B19" s="4">
        <v>851774</v>
      </c>
      <c r="C19" s="4">
        <v>851432</v>
      </c>
      <c r="D19" s="4">
        <v>851127</v>
      </c>
      <c r="E19" s="4">
        <v>850931</v>
      </c>
      <c r="F19" s="4">
        <v>850693</v>
      </c>
      <c r="G19" s="4">
        <v>850527</v>
      </c>
      <c r="H19" s="4">
        <v>850166</v>
      </c>
      <c r="I19" s="4">
        <v>849794</v>
      </c>
      <c r="J19" s="4">
        <v>849326</v>
      </c>
      <c r="K19" s="76">
        <v>849113</v>
      </c>
      <c r="L19" s="76">
        <v>848804</v>
      </c>
      <c r="M19" s="4">
        <v>847917</v>
      </c>
      <c r="N19" s="22">
        <f>M19-'Yearly-改制後'!BA19</f>
        <v>-4369</v>
      </c>
      <c r="O19" s="23">
        <f>N19/'Yearly-改制後'!BA19*100</f>
        <v>-0.5126213501101743</v>
      </c>
    </row>
    <row r="20" spans="1:15" ht="13.5" customHeight="1">
      <c r="A20" s="64" t="s">
        <v>758</v>
      </c>
      <c r="B20" s="4">
        <v>224738</v>
      </c>
      <c r="C20" s="4">
        <v>224753</v>
      </c>
      <c r="D20" s="4">
        <v>224675</v>
      </c>
      <c r="E20" s="4">
        <v>224803</v>
      </c>
      <c r="F20" s="4">
        <v>224905</v>
      </c>
      <c r="G20" s="4">
        <v>225041</v>
      </c>
      <c r="H20" s="4">
        <v>225170</v>
      </c>
      <c r="I20" s="4">
        <v>225061</v>
      </c>
      <c r="J20" s="4">
        <v>224931</v>
      </c>
      <c r="K20" s="76">
        <v>224807</v>
      </c>
      <c r="L20" s="76">
        <v>224719</v>
      </c>
      <c r="M20" s="4">
        <v>224470</v>
      </c>
      <c r="N20" s="22">
        <f>M20-'Yearly-改制後'!BA20</f>
        <v>-351</v>
      </c>
      <c r="O20" s="23">
        <f>N20/'Yearly-改制後'!BA20*100</f>
        <v>-0.15612420547902556</v>
      </c>
    </row>
    <row r="21" spans="1:15" ht="13.5" customHeight="1">
      <c r="A21" s="64" t="s">
        <v>759</v>
      </c>
      <c r="B21" s="4">
        <v>333823</v>
      </c>
      <c r="C21" s="4">
        <v>333653</v>
      </c>
      <c r="D21" s="4">
        <v>333639</v>
      </c>
      <c r="E21" s="4">
        <v>333694</v>
      </c>
      <c r="F21" s="4">
        <v>333668</v>
      </c>
      <c r="G21" s="4">
        <v>333630</v>
      </c>
      <c r="H21" s="4">
        <v>333707</v>
      </c>
      <c r="I21" s="4">
        <v>333733</v>
      </c>
      <c r="J21" s="4">
        <v>333531</v>
      </c>
      <c r="K21" s="76">
        <v>333413</v>
      </c>
      <c r="L21" s="76">
        <v>333484</v>
      </c>
      <c r="M21" s="4">
        <v>333392</v>
      </c>
      <c r="N21" s="22">
        <f>M21-'Yearly-改制後'!BA21</f>
        <v>-505</v>
      </c>
      <c r="O21" s="23">
        <f>N21/'Yearly-改制後'!BA21*100</f>
        <v>-0.15124424598004774</v>
      </c>
    </row>
    <row r="22" spans="1:15" ht="13.5" customHeight="1">
      <c r="A22" s="64" t="s">
        <v>760</v>
      </c>
      <c r="B22" s="4">
        <v>100585</v>
      </c>
      <c r="C22" s="4">
        <v>100609</v>
      </c>
      <c r="D22" s="4">
        <v>100812</v>
      </c>
      <c r="E22" s="4">
        <v>100994</v>
      </c>
      <c r="F22" s="4">
        <v>101156</v>
      </c>
      <c r="G22" s="4">
        <v>101112</v>
      </c>
      <c r="H22" s="4">
        <v>101176</v>
      </c>
      <c r="I22" s="4">
        <v>101110</v>
      </c>
      <c r="J22" s="4">
        <v>101482</v>
      </c>
      <c r="K22" s="76">
        <v>101548</v>
      </c>
      <c r="L22" s="76">
        <v>101636</v>
      </c>
      <c r="M22" s="4">
        <v>101758</v>
      </c>
      <c r="N22" s="22">
        <f>M22-'Yearly-改制後'!BA22</f>
        <v>1358</v>
      </c>
      <c r="O22" s="23">
        <f>N22/'Yearly-改制後'!BA22*100</f>
        <v>1.3525896414342629</v>
      </c>
    </row>
    <row r="23" spans="1:15" ht="13.5" customHeight="1">
      <c r="A23" s="64" t="s">
        <v>761</v>
      </c>
      <c r="B23" s="4">
        <v>374799</v>
      </c>
      <c r="C23" s="4">
        <v>374658</v>
      </c>
      <c r="D23" s="4">
        <v>374428</v>
      </c>
      <c r="E23" s="4">
        <v>374269</v>
      </c>
      <c r="F23" s="4">
        <v>373998</v>
      </c>
      <c r="G23" s="4">
        <v>373786</v>
      </c>
      <c r="H23" s="4">
        <v>373702</v>
      </c>
      <c r="I23" s="4">
        <v>373721</v>
      </c>
      <c r="J23" s="4">
        <v>373597</v>
      </c>
      <c r="K23" s="76">
        <v>373463</v>
      </c>
      <c r="L23" s="76">
        <v>373340</v>
      </c>
      <c r="M23" s="4">
        <v>373077</v>
      </c>
      <c r="N23" s="22">
        <f>M23-'Yearly-改制後'!BA23</f>
        <v>-1837</v>
      </c>
      <c r="O23" s="23">
        <f>N23/'Yearly-改制後'!BA23*100</f>
        <v>-0.4899790351920707</v>
      </c>
    </row>
    <row r="24" spans="1:15" ht="13.5" customHeight="1">
      <c r="A24" s="64" t="s">
        <v>762</v>
      </c>
      <c r="B24" s="4">
        <v>428834</v>
      </c>
      <c r="C24" s="4">
        <v>429018</v>
      </c>
      <c r="D24" s="4">
        <v>429212</v>
      </c>
      <c r="E24" s="4">
        <v>429420</v>
      </c>
      <c r="F24" s="4">
        <v>429654</v>
      </c>
      <c r="G24" s="4">
        <v>430041</v>
      </c>
      <c r="H24" s="4">
        <v>430295</v>
      </c>
      <c r="I24" s="4">
        <v>430644</v>
      </c>
      <c r="J24" s="4">
        <v>431029</v>
      </c>
      <c r="K24" s="76">
        <v>431336</v>
      </c>
      <c r="L24" s="76">
        <v>431601</v>
      </c>
      <c r="M24" s="4">
        <v>431988</v>
      </c>
      <c r="N24" s="22">
        <f>M24-'Yearly-改制後'!BA24</f>
        <v>3505</v>
      </c>
      <c r="O24" s="23">
        <f>N24/'Yearly-改制後'!BA24*100</f>
        <v>0.8180021144362787</v>
      </c>
    </row>
    <row r="25" spans="1:15" ht="13.5" customHeight="1">
      <c r="A25" s="64" t="s">
        <v>763</v>
      </c>
      <c r="B25" s="4">
        <v>270941</v>
      </c>
      <c r="C25" s="4">
        <v>271072</v>
      </c>
      <c r="D25" s="4">
        <v>271103</v>
      </c>
      <c r="E25" s="4">
        <v>271063</v>
      </c>
      <c r="F25" s="4">
        <v>270983</v>
      </c>
      <c r="G25" s="4">
        <v>270841</v>
      </c>
      <c r="H25" s="4">
        <v>270818</v>
      </c>
      <c r="I25" s="4">
        <v>270885</v>
      </c>
      <c r="J25" s="4">
        <v>270826</v>
      </c>
      <c r="K25" s="76">
        <v>270779</v>
      </c>
      <c r="L25" s="76">
        <v>270858</v>
      </c>
      <c r="M25" s="4">
        <v>270883</v>
      </c>
      <c r="N25" s="22">
        <f>M25-'Yearly-改制後'!BA25</f>
        <v>11</v>
      </c>
      <c r="O25" s="23">
        <f>N25/'Yearly-改制後'!BA25*100</f>
        <v>0.004060958681591305</v>
      </c>
    </row>
    <row r="26" spans="1:15" ht="13.5" customHeight="1">
      <c r="A26" s="64" t="s">
        <v>764</v>
      </c>
      <c r="B26" s="4">
        <v>133456</v>
      </c>
      <c r="C26" s="4">
        <v>133977</v>
      </c>
      <c r="D26" s="4">
        <v>134607</v>
      </c>
      <c r="E26" s="4">
        <v>135298</v>
      </c>
      <c r="F26" s="4">
        <v>135877</v>
      </c>
      <c r="G26" s="4">
        <v>136373</v>
      </c>
      <c r="H26" s="4">
        <v>137077</v>
      </c>
      <c r="I26" s="4">
        <v>137527</v>
      </c>
      <c r="J26" s="4">
        <v>138637</v>
      </c>
      <c r="K26" s="76">
        <v>139074</v>
      </c>
      <c r="L26" s="76">
        <v>139492</v>
      </c>
      <c r="M26" s="4">
        <v>140229</v>
      </c>
      <c r="N26" s="22">
        <f>M26-'Yearly-改制後'!BA26</f>
        <v>7351</v>
      </c>
      <c r="O26" s="23">
        <f>N26/'Yearly-改制後'!BA26*100</f>
        <v>5.532142265837836</v>
      </c>
    </row>
    <row r="27" spans="1:15" ht="13.5" customHeight="1">
      <c r="A27" s="30" t="s">
        <v>765</v>
      </c>
      <c r="B27" s="4">
        <v>121261</v>
      </c>
      <c r="C27" s="4">
        <v>121749</v>
      </c>
      <c r="D27" s="4">
        <v>122296</v>
      </c>
      <c r="E27" s="4">
        <v>122956</v>
      </c>
      <c r="F27" s="4">
        <v>123512</v>
      </c>
      <c r="G27" s="4">
        <v>123947</v>
      </c>
      <c r="H27" s="4">
        <v>124616</v>
      </c>
      <c r="I27" s="4">
        <v>125089</v>
      </c>
      <c r="J27" s="4">
        <v>126156</v>
      </c>
      <c r="K27" s="76">
        <v>126562</v>
      </c>
      <c r="L27" s="76">
        <v>126964</v>
      </c>
      <c r="M27" s="4">
        <v>127723</v>
      </c>
      <c r="N27" s="22">
        <f>M27-'Yearly-改制後'!BA27</f>
        <v>7010</v>
      </c>
      <c r="O27" s="23">
        <f>N27/'Yearly-改制後'!BA27*100</f>
        <v>5.807162443150283</v>
      </c>
    </row>
    <row r="28" spans="1:15" ht="13.5" customHeight="1">
      <c r="A28" s="30" t="s">
        <v>766</v>
      </c>
      <c r="B28" s="4">
        <v>12195</v>
      </c>
      <c r="C28" s="4">
        <v>12228</v>
      </c>
      <c r="D28" s="4">
        <v>12311</v>
      </c>
      <c r="E28" s="4">
        <v>12342</v>
      </c>
      <c r="F28" s="4">
        <v>12365</v>
      </c>
      <c r="G28" s="4">
        <v>12426</v>
      </c>
      <c r="H28" s="4">
        <v>12461</v>
      </c>
      <c r="I28" s="4">
        <v>12438</v>
      </c>
      <c r="J28" s="4">
        <v>12481</v>
      </c>
      <c r="K28" s="76">
        <v>12512</v>
      </c>
      <c r="L28" s="76">
        <v>12528</v>
      </c>
      <c r="M28" s="4">
        <v>12506</v>
      </c>
      <c r="N28" s="22">
        <f>M28-'Yearly-改制後'!BA28</f>
        <v>341</v>
      </c>
      <c r="O28" s="23">
        <f>N28/'Yearly-改制後'!BA28*100</f>
        <v>2.8031237155774766</v>
      </c>
    </row>
    <row r="29" spans="1:15" ht="12">
      <c r="A29" s="35" t="s">
        <v>876</v>
      </c>
      <c r="B29" s="39">
        <f>SUM(B$5:B$6,B$11:B$13,B$23:B$24)</f>
        <v>10481667</v>
      </c>
      <c r="C29" s="39">
        <f aca="true" t="shared" si="0" ref="C29:M29">SUM(C$5:C$6,C$11:C$13,C$23:C$24)</f>
        <v>10483769</v>
      </c>
      <c r="D29" s="39">
        <f t="shared" si="0"/>
        <v>10485223</v>
      </c>
      <c r="E29" s="39">
        <f t="shared" si="0"/>
        <v>10487496</v>
      </c>
      <c r="F29" s="39">
        <f t="shared" si="0"/>
        <v>10491548</v>
      </c>
      <c r="G29" s="39">
        <f t="shared" si="0"/>
        <v>10495858</v>
      </c>
      <c r="H29" s="39">
        <f t="shared" si="0"/>
        <v>10500868</v>
      </c>
      <c r="I29" s="39">
        <f t="shared" si="0"/>
        <v>10505940</v>
      </c>
      <c r="J29" s="39">
        <f t="shared" si="0"/>
        <v>10510804</v>
      </c>
      <c r="K29" s="39">
        <f t="shared" si="0"/>
        <v>10515960</v>
      </c>
      <c r="L29" s="39">
        <f t="shared" si="0"/>
        <v>10521109</v>
      </c>
      <c r="M29" s="39">
        <f t="shared" si="0"/>
        <v>10528933</v>
      </c>
      <c r="N29" s="39">
        <f>M29-'Yearly-改制後'!BA31</f>
        <v>51126</v>
      </c>
      <c r="O29" s="81">
        <f>N29/'Yearly-改制後'!BA31*100</f>
        <v>0.48794561686429233</v>
      </c>
    </row>
    <row r="30" spans="1:15" ht="12">
      <c r="A30" s="36" t="s">
        <v>877</v>
      </c>
      <c r="B30" s="39">
        <f aca="true" t="shared" si="1" ref="B30:M30">SUM(B$14:B$17,B$7)</f>
        <v>5788665</v>
      </c>
      <c r="C30" s="39">
        <f t="shared" si="1"/>
        <v>5789030</v>
      </c>
      <c r="D30" s="39">
        <f t="shared" si="1"/>
        <v>5788941</v>
      </c>
      <c r="E30" s="39">
        <f t="shared" si="1"/>
        <v>5789965</v>
      </c>
      <c r="F30" s="39">
        <f t="shared" si="1"/>
        <v>5790577</v>
      </c>
      <c r="G30" s="39">
        <f t="shared" si="1"/>
        <v>5791380</v>
      </c>
      <c r="H30" s="39">
        <f t="shared" si="1"/>
        <v>5792360</v>
      </c>
      <c r="I30" s="39">
        <f t="shared" si="1"/>
        <v>5792955</v>
      </c>
      <c r="J30" s="39">
        <f t="shared" si="1"/>
        <v>5793761</v>
      </c>
      <c r="K30" s="39">
        <f t="shared" si="1"/>
        <v>5795312</v>
      </c>
      <c r="L30" s="39">
        <f t="shared" si="1"/>
        <v>5796935</v>
      </c>
      <c r="M30" s="39">
        <f t="shared" si="1"/>
        <v>5798112</v>
      </c>
      <c r="N30" s="39">
        <f>M30-'Yearly-改制後'!BA32</f>
        <v>9870</v>
      </c>
      <c r="O30" s="81">
        <f>N30/'Yearly-改制後'!BA32*100</f>
        <v>0.17051809513147514</v>
      </c>
    </row>
    <row r="31" spans="1:15" ht="12">
      <c r="A31" s="36" t="s">
        <v>878</v>
      </c>
      <c r="B31" s="39">
        <f aca="true" t="shared" si="2" ref="B31:M31">SUM(B$8:B$9,B$18:B$19,B$22,B$25)</f>
        <v>6415166</v>
      </c>
      <c r="C31" s="39">
        <f t="shared" si="2"/>
        <v>6413947</v>
      </c>
      <c r="D31" s="39">
        <f t="shared" si="2"/>
        <v>6412509</v>
      </c>
      <c r="E31" s="39">
        <f t="shared" si="2"/>
        <v>6411692</v>
      </c>
      <c r="F31" s="39">
        <f t="shared" si="2"/>
        <v>6410308</v>
      </c>
      <c r="G31" s="39">
        <f t="shared" si="2"/>
        <v>6409754</v>
      </c>
      <c r="H31" s="39">
        <f t="shared" si="2"/>
        <v>6409081</v>
      </c>
      <c r="I31" s="39">
        <f t="shared" si="2"/>
        <v>6409027</v>
      </c>
      <c r="J31" s="39">
        <f t="shared" si="2"/>
        <v>6408616</v>
      </c>
      <c r="K31" s="39">
        <f t="shared" si="2"/>
        <v>6408550</v>
      </c>
      <c r="L31" s="39">
        <f t="shared" si="2"/>
        <v>6408876</v>
      </c>
      <c r="M31" s="39">
        <f t="shared" si="2"/>
        <v>6408617</v>
      </c>
      <c r="N31" s="39">
        <f>M31-'Yearly-改制後'!BA33</f>
        <v>-7255</v>
      </c>
      <c r="O31" s="81">
        <f>N31/'Yearly-改制後'!BA33*100</f>
        <v>-0.11307893923070785</v>
      </c>
    </row>
    <row r="32" spans="1:15" ht="12">
      <c r="A32" s="36" t="s">
        <v>879</v>
      </c>
      <c r="B32" s="40">
        <f aca="true" t="shared" si="3" ref="B32:M32">SUM(B$20:B$21)</f>
        <v>558561</v>
      </c>
      <c r="C32" s="40">
        <f t="shared" si="3"/>
        <v>558406</v>
      </c>
      <c r="D32" s="40">
        <f t="shared" si="3"/>
        <v>558314</v>
      </c>
      <c r="E32" s="40">
        <f t="shared" si="3"/>
        <v>558497</v>
      </c>
      <c r="F32" s="40">
        <f t="shared" si="3"/>
        <v>558573</v>
      </c>
      <c r="G32" s="40">
        <f t="shared" si="3"/>
        <v>558671</v>
      </c>
      <c r="H32" s="40">
        <f t="shared" si="3"/>
        <v>558877</v>
      </c>
      <c r="I32" s="40">
        <f t="shared" si="3"/>
        <v>558794</v>
      </c>
      <c r="J32" s="40">
        <f t="shared" si="3"/>
        <v>558462</v>
      </c>
      <c r="K32" s="40">
        <f t="shared" si="3"/>
        <v>558220</v>
      </c>
      <c r="L32" s="40">
        <f t="shared" si="3"/>
        <v>558203</v>
      </c>
      <c r="M32" s="40">
        <f t="shared" si="3"/>
        <v>557862</v>
      </c>
      <c r="N32" s="39">
        <f>M32-'Yearly-改制後'!BA34</f>
        <v>-856</v>
      </c>
      <c r="O32" s="81">
        <f>N32/'Yearly-改制後'!BA34*100</f>
        <v>-0.1532078794669225</v>
      </c>
    </row>
    <row r="33" spans="1:13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1:13" ht="14.25">
      <c r="A34" s="95" t="s">
        <v>880</v>
      </c>
      <c r="B34" s="96">
        <v>42014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1"/>
    </row>
    <row r="35" spans="1:13" ht="14.25">
      <c r="A35" s="5"/>
      <c r="B35" s="78"/>
      <c r="C35" s="3"/>
      <c r="D35" s="3"/>
      <c r="E35" s="3"/>
      <c r="F35" s="3"/>
      <c r="G35" s="3"/>
      <c r="H35" s="3"/>
      <c r="I35" s="3"/>
      <c r="J35" s="3"/>
      <c r="K35" s="3"/>
      <c r="L35" s="3"/>
      <c r="M35" s="11"/>
    </row>
    <row r="36" spans="1:13" ht="14.25">
      <c r="A36" s="5"/>
      <c r="B36" s="78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7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4" width="11.66015625" style="24" customWidth="1"/>
    <col min="15" max="15" width="11.33203125" style="24" customWidth="1"/>
    <col min="16" max="16384" width="9.33203125" style="24" customWidth="1"/>
  </cols>
  <sheetData>
    <row r="1" spans="1:13" s="2" customFormat="1" ht="17.25" customHeight="1">
      <c r="A1" s="102" t="s">
        <v>840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5" s="6" customFormat="1" ht="23.25" customHeight="1">
      <c r="A2" s="51" t="s">
        <v>0</v>
      </c>
      <c r="B2" s="25" t="s">
        <v>841</v>
      </c>
      <c r="C2" s="25" t="s">
        <v>842</v>
      </c>
      <c r="D2" s="25" t="s">
        <v>843</v>
      </c>
      <c r="E2" s="25" t="s">
        <v>844</v>
      </c>
      <c r="F2" s="25" t="s">
        <v>845</v>
      </c>
      <c r="G2" s="25" t="s">
        <v>846</v>
      </c>
      <c r="H2" s="25" t="s">
        <v>847</v>
      </c>
      <c r="I2" s="25" t="s">
        <v>848</v>
      </c>
      <c r="J2" s="25" t="s">
        <v>849</v>
      </c>
      <c r="K2" s="25" t="s">
        <v>850</v>
      </c>
      <c r="L2" s="25" t="s">
        <v>851</v>
      </c>
      <c r="M2" s="25" t="s">
        <v>852</v>
      </c>
      <c r="N2" s="46" t="s">
        <v>51</v>
      </c>
      <c r="O2" s="46" t="s">
        <v>90</v>
      </c>
    </row>
    <row r="3" spans="1:15" s="48" customFormat="1" ht="23.25" customHeight="1">
      <c r="A3" s="61" t="s">
        <v>202</v>
      </c>
      <c r="B3" s="62" t="s">
        <v>265</v>
      </c>
      <c r="C3" s="49" t="s">
        <v>266</v>
      </c>
      <c r="D3" s="49" t="s">
        <v>267</v>
      </c>
      <c r="E3" s="62" t="s">
        <v>201</v>
      </c>
      <c r="F3" s="62" t="s">
        <v>203</v>
      </c>
      <c r="G3" s="62" t="s">
        <v>204</v>
      </c>
      <c r="H3" s="62" t="s">
        <v>205</v>
      </c>
      <c r="I3" s="62" t="s">
        <v>206</v>
      </c>
      <c r="J3" s="62" t="s">
        <v>207</v>
      </c>
      <c r="K3" s="62" t="s">
        <v>208</v>
      </c>
      <c r="L3" s="63" t="s">
        <v>209</v>
      </c>
      <c r="M3" s="62" t="s">
        <v>210</v>
      </c>
      <c r="N3" s="52" t="s">
        <v>211</v>
      </c>
      <c r="O3" s="52" t="s">
        <v>213</v>
      </c>
    </row>
    <row r="4" spans="1:16" ht="13.5" customHeight="1">
      <c r="A4" s="29" t="s">
        <v>155</v>
      </c>
      <c r="B4" s="4">
        <v>23324092</v>
      </c>
      <c r="C4" s="4">
        <v>23328602</v>
      </c>
      <c r="D4" s="4">
        <v>23332705</v>
      </c>
      <c r="E4" s="4">
        <v>23335580</v>
      </c>
      <c r="F4" s="4">
        <v>23340136</v>
      </c>
      <c r="G4" s="4">
        <v>23344213</v>
      </c>
      <c r="H4" s="4">
        <v>23349724</v>
      </c>
      <c r="I4" s="4">
        <v>23354061</v>
      </c>
      <c r="J4" s="4">
        <v>23356588</v>
      </c>
      <c r="K4" s="76">
        <v>23361147</v>
      </c>
      <c r="L4" s="76">
        <v>23367320</v>
      </c>
      <c r="M4" s="82">
        <v>23373517</v>
      </c>
      <c r="N4" s="22">
        <f>M4-'Yearly-改制後'!AZ4</f>
        <v>57695</v>
      </c>
      <c r="O4" s="23">
        <f>N4/'Yearly-改制後'!AZ4*100</f>
        <v>0.247449993399332</v>
      </c>
      <c r="P4" s="74"/>
    </row>
    <row r="5" spans="1:16" ht="13.5" customHeight="1">
      <c r="A5" s="30" t="s">
        <v>780</v>
      </c>
      <c r="B5" s="4">
        <v>3941239</v>
      </c>
      <c r="C5" s="4">
        <v>3942202</v>
      </c>
      <c r="D5" s="4">
        <v>3942882</v>
      </c>
      <c r="E5" s="4">
        <v>3943421</v>
      </c>
      <c r="F5" s="4">
        <v>3944955</v>
      </c>
      <c r="G5" s="4">
        <v>3945789</v>
      </c>
      <c r="H5" s="4">
        <v>3947608</v>
      </c>
      <c r="I5" s="4">
        <v>3949765</v>
      </c>
      <c r="J5" s="4">
        <v>3951381</v>
      </c>
      <c r="K5" s="76">
        <v>3952335</v>
      </c>
      <c r="L5" s="76">
        <v>3953858</v>
      </c>
      <c r="M5" s="4">
        <v>3954929</v>
      </c>
      <c r="N5" s="22">
        <f>M5-'Yearly-改制後'!AZ5</f>
        <v>15624</v>
      </c>
      <c r="O5" s="23">
        <f>N5/'Yearly-改制後'!AZ5*100</f>
        <v>0.39661818518748865</v>
      </c>
      <c r="P5" s="74"/>
    </row>
    <row r="6" spans="1:16" ht="13.5" customHeight="1">
      <c r="A6" s="64" t="s">
        <v>746</v>
      </c>
      <c r="B6" s="4">
        <v>2675033</v>
      </c>
      <c r="C6" s="4">
        <v>2676128</v>
      </c>
      <c r="D6" s="4">
        <v>2677771</v>
      </c>
      <c r="E6" s="4">
        <v>2679051</v>
      </c>
      <c r="F6" s="4">
        <v>2680296</v>
      </c>
      <c r="G6" s="4">
        <v>2681554</v>
      </c>
      <c r="H6" s="4">
        <v>2682372</v>
      </c>
      <c r="I6" s="4">
        <v>2682017</v>
      </c>
      <c r="J6" s="4">
        <v>2681584</v>
      </c>
      <c r="K6" s="76">
        <v>2682839</v>
      </c>
      <c r="L6" s="76">
        <v>2684567</v>
      </c>
      <c r="M6" s="4">
        <v>2686516</v>
      </c>
      <c r="N6" s="22">
        <f>M6-'Yearly-改制後'!AZ6</f>
        <v>13290</v>
      </c>
      <c r="O6" s="23">
        <f>N6/'Yearly-改制後'!AZ6*100</f>
        <v>0.49715213004811415</v>
      </c>
      <c r="P6" s="74"/>
    </row>
    <row r="7" spans="1:16" ht="13.5" customHeight="1">
      <c r="A7" s="83" t="s">
        <v>781</v>
      </c>
      <c r="B7" s="4">
        <v>2687052</v>
      </c>
      <c r="C7" s="4">
        <v>2688216</v>
      </c>
      <c r="D7" s="4">
        <v>2689659</v>
      </c>
      <c r="E7" s="4">
        <v>2690837</v>
      </c>
      <c r="F7" s="4">
        <v>2692563</v>
      </c>
      <c r="G7" s="4">
        <v>2693892</v>
      </c>
      <c r="H7" s="4">
        <v>2695353</v>
      </c>
      <c r="I7" s="4">
        <v>2696712</v>
      </c>
      <c r="J7" s="4">
        <v>2697665</v>
      </c>
      <c r="K7" s="76">
        <v>2698811</v>
      </c>
      <c r="L7" s="76">
        <v>2700300</v>
      </c>
      <c r="M7" s="4">
        <v>2701661</v>
      </c>
      <c r="N7" s="22">
        <f>M7-'Yearly-改制後'!AZ7</f>
        <v>16768</v>
      </c>
      <c r="O7" s="23">
        <f>N7/'Yearly-改制後'!AZ7*100</f>
        <v>0.624531405907051</v>
      </c>
      <c r="P7" s="74"/>
    </row>
    <row r="8" spans="1:16" ht="13.5" customHeight="1">
      <c r="A8" s="83" t="s">
        <v>782</v>
      </c>
      <c r="B8" s="4">
        <v>1881905</v>
      </c>
      <c r="C8" s="4">
        <v>1882118</v>
      </c>
      <c r="D8" s="4">
        <v>1882369</v>
      </c>
      <c r="E8" s="4">
        <v>1882475</v>
      </c>
      <c r="F8" s="4">
        <v>1882352</v>
      </c>
      <c r="G8" s="4">
        <v>1882526</v>
      </c>
      <c r="H8" s="4">
        <v>1882620</v>
      </c>
      <c r="I8" s="4">
        <v>1882774</v>
      </c>
      <c r="J8" s="4">
        <v>1882803</v>
      </c>
      <c r="K8" s="76">
        <v>1882777</v>
      </c>
      <c r="L8" s="76">
        <v>1883114</v>
      </c>
      <c r="M8" s="4">
        <v>1883208</v>
      </c>
      <c r="N8" s="22">
        <f>M8-'Yearly-改制後'!AZ8</f>
        <v>1563</v>
      </c>
      <c r="O8" s="23">
        <f>N8/'Yearly-改制後'!AZ8*100</f>
        <v>0.08306561545881397</v>
      </c>
      <c r="P8" s="74"/>
    </row>
    <row r="9" spans="1:16" ht="13.5" customHeight="1">
      <c r="A9" s="64" t="s">
        <v>747</v>
      </c>
      <c r="B9" s="4">
        <v>2778798</v>
      </c>
      <c r="C9" s="4">
        <v>2779096</v>
      </c>
      <c r="D9" s="4">
        <v>2778936</v>
      </c>
      <c r="E9" s="4">
        <v>2778793</v>
      </c>
      <c r="F9" s="4">
        <v>2778920</v>
      </c>
      <c r="G9" s="4">
        <v>2779092</v>
      </c>
      <c r="H9" s="4">
        <v>2779416</v>
      </c>
      <c r="I9" s="4">
        <v>2779448</v>
      </c>
      <c r="J9" s="4">
        <v>2779246</v>
      </c>
      <c r="K9" s="76">
        <v>2779427</v>
      </c>
      <c r="L9" s="76">
        <v>2779563</v>
      </c>
      <c r="M9" s="4">
        <v>2779877</v>
      </c>
      <c r="N9" s="22">
        <f>M9-'Yearly-改制後'!AZ9</f>
        <v>1218</v>
      </c>
      <c r="O9" s="23">
        <f>N9/'Yearly-改制後'!AZ9*100</f>
        <v>0.0438340940719966</v>
      </c>
      <c r="P9" s="74"/>
    </row>
    <row r="10" spans="1:16" ht="13.5" customHeight="1">
      <c r="A10" s="64" t="s">
        <v>748</v>
      </c>
      <c r="B10" s="4">
        <v>9234893</v>
      </c>
      <c r="C10" s="4">
        <v>9235139</v>
      </c>
      <c r="D10" s="4">
        <v>9234626</v>
      </c>
      <c r="E10" s="4">
        <v>9233765</v>
      </c>
      <c r="F10" s="4">
        <v>9233180</v>
      </c>
      <c r="G10" s="4">
        <v>9233019</v>
      </c>
      <c r="H10" s="4">
        <v>9233257</v>
      </c>
      <c r="I10" s="4">
        <v>9233545</v>
      </c>
      <c r="J10" s="4">
        <v>9232944</v>
      </c>
      <c r="K10" s="76">
        <v>9233345</v>
      </c>
      <c r="L10" s="76">
        <v>9233770</v>
      </c>
      <c r="M10" s="4">
        <v>9234448</v>
      </c>
      <c r="N10" s="22">
        <f>M10-'Yearly-改制後'!AZ10</f>
        <v>775</v>
      </c>
      <c r="O10" s="23">
        <f>N10/'Yearly-改制後'!AZ10*100</f>
        <v>0.008393193044631318</v>
      </c>
      <c r="P10" s="74"/>
    </row>
    <row r="11" spans="1:16" ht="13.5" customHeight="1">
      <c r="A11" s="64" t="s">
        <v>749</v>
      </c>
      <c r="B11" s="4">
        <v>458599</v>
      </c>
      <c r="C11" s="4">
        <v>458599</v>
      </c>
      <c r="D11" s="4">
        <v>458599</v>
      </c>
      <c r="E11" s="4">
        <v>458552</v>
      </c>
      <c r="F11" s="4">
        <v>458582</v>
      </c>
      <c r="G11" s="4">
        <v>458602</v>
      </c>
      <c r="H11" s="4">
        <v>458636</v>
      </c>
      <c r="I11" s="4">
        <v>458648</v>
      </c>
      <c r="J11" s="4">
        <v>458580</v>
      </c>
      <c r="K11" s="76">
        <v>458558</v>
      </c>
      <c r="L11" s="76">
        <v>458514</v>
      </c>
      <c r="M11" s="4">
        <v>458456</v>
      </c>
      <c r="N11" s="22">
        <f>M11-'Yearly-改制後'!AZ11</f>
        <v>-139</v>
      </c>
      <c r="O11" s="23">
        <f>N11/'Yearly-改制後'!AZ11*100</f>
        <v>-0.03030996849071621</v>
      </c>
      <c r="P11" s="74"/>
    </row>
    <row r="12" spans="1:16" ht="13.5" customHeight="1">
      <c r="A12" s="64" t="s">
        <v>750</v>
      </c>
      <c r="B12" s="4">
        <v>2031837</v>
      </c>
      <c r="C12" s="4">
        <v>2032848</v>
      </c>
      <c r="D12" s="4">
        <v>2033634</v>
      </c>
      <c r="E12" s="4">
        <v>2034381</v>
      </c>
      <c r="F12" s="4">
        <v>2035552</v>
      </c>
      <c r="G12" s="4">
        <v>2036708</v>
      </c>
      <c r="H12" s="4">
        <v>2038147</v>
      </c>
      <c r="I12" s="4">
        <v>2039557</v>
      </c>
      <c r="J12" s="4">
        <v>2040629</v>
      </c>
      <c r="K12" s="76">
        <v>2041544</v>
      </c>
      <c r="L12" s="76">
        <v>2042668</v>
      </c>
      <c r="M12" s="4">
        <v>2044023</v>
      </c>
      <c r="N12" s="22">
        <f>M12-'Yearly-改制後'!AZ12</f>
        <v>13862</v>
      </c>
      <c r="O12" s="23">
        <f>N12/'Yearly-改制後'!AZ12*100</f>
        <v>0.682802989516595</v>
      </c>
      <c r="P12" s="74"/>
    </row>
    <row r="13" spans="1:16" ht="13.5" customHeight="1">
      <c r="A13" s="64" t="s">
        <v>751</v>
      </c>
      <c r="B13" s="4">
        <v>524559</v>
      </c>
      <c r="C13" s="4">
        <v>524920</v>
      </c>
      <c r="D13" s="4">
        <v>525327</v>
      </c>
      <c r="E13" s="4">
        <v>525825</v>
      </c>
      <c r="F13" s="4">
        <v>526438</v>
      </c>
      <c r="G13" s="4">
        <v>526920</v>
      </c>
      <c r="H13" s="4">
        <v>527609</v>
      </c>
      <c r="I13" s="4">
        <v>528376</v>
      </c>
      <c r="J13" s="4">
        <v>529175</v>
      </c>
      <c r="K13" s="76">
        <v>529554</v>
      </c>
      <c r="L13" s="76">
        <v>530004</v>
      </c>
      <c r="M13" s="4">
        <v>530486</v>
      </c>
      <c r="N13" s="22">
        <f>M13-'Yearly-改制後'!AZ13</f>
        <v>6493</v>
      </c>
      <c r="O13" s="23">
        <f>N13/'Yearly-改制後'!AZ13*100</f>
        <v>1.2391386907840372</v>
      </c>
      <c r="P13" s="74"/>
    </row>
    <row r="14" spans="1:16" ht="13.5" customHeight="1">
      <c r="A14" s="64" t="s">
        <v>752</v>
      </c>
      <c r="B14" s="4">
        <v>564223</v>
      </c>
      <c r="C14" s="4">
        <v>564343</v>
      </c>
      <c r="D14" s="4">
        <v>564386</v>
      </c>
      <c r="E14" s="4">
        <v>564354</v>
      </c>
      <c r="F14" s="4">
        <v>564492</v>
      </c>
      <c r="G14" s="4">
        <v>564647</v>
      </c>
      <c r="H14" s="4">
        <v>564806</v>
      </c>
      <c r="I14" s="4">
        <v>565023</v>
      </c>
      <c r="J14" s="4">
        <v>565107</v>
      </c>
      <c r="K14" s="76">
        <v>565252</v>
      </c>
      <c r="L14" s="76">
        <v>565369</v>
      </c>
      <c r="M14" s="4">
        <v>565554</v>
      </c>
      <c r="N14" s="22">
        <f>M14-'Yearly-改制後'!AZ14</f>
        <v>1578</v>
      </c>
      <c r="O14" s="23">
        <f>N14/'Yearly-改制後'!AZ14*100</f>
        <v>0.27979914038895276</v>
      </c>
      <c r="P14" s="74"/>
    </row>
    <row r="15" spans="1:16" ht="13.5" customHeight="1">
      <c r="A15" s="64" t="s">
        <v>753</v>
      </c>
      <c r="B15" s="4">
        <v>1299724</v>
      </c>
      <c r="C15" s="4">
        <v>1299549</v>
      </c>
      <c r="D15" s="4">
        <v>1299274</v>
      </c>
      <c r="E15" s="4">
        <v>1298913</v>
      </c>
      <c r="F15" s="4">
        <v>1298286</v>
      </c>
      <c r="G15" s="4">
        <v>1297968</v>
      </c>
      <c r="H15" s="4">
        <v>1297666</v>
      </c>
      <c r="I15" s="4">
        <v>1297167</v>
      </c>
      <c r="J15" s="4">
        <v>1296660</v>
      </c>
      <c r="K15" s="76">
        <v>1296420</v>
      </c>
      <c r="L15" s="76">
        <v>1296160</v>
      </c>
      <c r="M15" s="4">
        <v>1296013</v>
      </c>
      <c r="N15" s="22">
        <f>M15-'Yearly-改制後'!AZ15</f>
        <v>-3855</v>
      </c>
      <c r="O15" s="23">
        <f>N15/'Yearly-改制後'!AZ15*100</f>
        <v>-0.2965685746552727</v>
      </c>
      <c r="P15" s="74"/>
    </row>
    <row r="16" spans="1:16" ht="13.5" customHeight="1">
      <c r="A16" s="64" t="s">
        <v>754</v>
      </c>
      <c r="B16" s="4">
        <v>520043</v>
      </c>
      <c r="C16" s="4">
        <v>519921</v>
      </c>
      <c r="D16" s="4">
        <v>519733</v>
      </c>
      <c r="E16" s="4">
        <v>519426</v>
      </c>
      <c r="F16" s="4">
        <v>519055</v>
      </c>
      <c r="G16" s="4">
        <v>518738</v>
      </c>
      <c r="H16" s="4">
        <v>518531</v>
      </c>
      <c r="I16" s="4">
        <v>518312</v>
      </c>
      <c r="J16" s="4">
        <v>517984</v>
      </c>
      <c r="K16" s="76">
        <v>517701</v>
      </c>
      <c r="L16" s="76">
        <v>517460</v>
      </c>
      <c r="M16" s="4">
        <v>517222</v>
      </c>
      <c r="N16" s="22">
        <f>M16-'Yearly-改制後'!AZ16</f>
        <v>-2974</v>
      </c>
      <c r="O16" s="23">
        <f>N16/'Yearly-改制後'!AZ16*100</f>
        <v>-0.5717075871402317</v>
      </c>
      <c r="P16" s="74"/>
    </row>
    <row r="17" spans="1:16" ht="13.5" customHeight="1">
      <c r="A17" s="64" t="s">
        <v>755</v>
      </c>
      <c r="B17" s="4">
        <v>710829</v>
      </c>
      <c r="C17" s="4">
        <v>710574</v>
      </c>
      <c r="D17" s="4">
        <v>710269</v>
      </c>
      <c r="E17" s="4">
        <v>709814</v>
      </c>
      <c r="F17" s="4">
        <v>709698</v>
      </c>
      <c r="G17" s="4">
        <v>709491</v>
      </c>
      <c r="H17" s="4">
        <v>709202</v>
      </c>
      <c r="I17" s="4">
        <v>708864</v>
      </c>
      <c r="J17" s="4">
        <v>708574</v>
      </c>
      <c r="K17" s="76">
        <v>708373</v>
      </c>
      <c r="L17" s="76">
        <v>708044</v>
      </c>
      <c r="M17" s="4">
        <v>707792</v>
      </c>
      <c r="N17" s="22">
        <f>M17-'Yearly-改制後'!AZ17</f>
        <v>-3199</v>
      </c>
      <c r="O17" s="23">
        <f>N17/'Yearly-改制後'!AZ17*100</f>
        <v>-0.4499353718964094</v>
      </c>
      <c r="P17" s="74"/>
    </row>
    <row r="18" spans="1:16" ht="13.5" customHeight="1">
      <c r="A18" s="64" t="s">
        <v>756</v>
      </c>
      <c r="B18" s="4">
        <v>533404</v>
      </c>
      <c r="C18" s="4">
        <v>533106</v>
      </c>
      <c r="D18" s="4">
        <v>532541</v>
      </c>
      <c r="E18" s="4">
        <v>531949</v>
      </c>
      <c r="F18" s="4">
        <v>531492</v>
      </c>
      <c r="G18" s="4">
        <v>531026</v>
      </c>
      <c r="H18" s="4">
        <v>530718</v>
      </c>
      <c r="I18" s="4">
        <v>530365</v>
      </c>
      <c r="J18" s="4">
        <v>530004</v>
      </c>
      <c r="K18" s="76">
        <v>529750</v>
      </c>
      <c r="L18" s="76">
        <v>529568</v>
      </c>
      <c r="M18" s="4">
        <v>529229</v>
      </c>
      <c r="N18" s="22">
        <f>M18-'Yearly-改制後'!AZ18</f>
        <v>-4494</v>
      </c>
      <c r="O18" s="23">
        <f>N18/'Yearly-改制後'!AZ18*100</f>
        <v>-0.8420098065850639</v>
      </c>
      <c r="P18" s="74"/>
    </row>
    <row r="19" spans="1:16" ht="13.5" customHeight="1">
      <c r="A19" s="64" t="s">
        <v>757</v>
      </c>
      <c r="B19" s="4">
        <v>857939</v>
      </c>
      <c r="C19" s="4">
        <v>857569</v>
      </c>
      <c r="D19" s="4">
        <v>857017</v>
      </c>
      <c r="E19" s="4">
        <v>856522</v>
      </c>
      <c r="F19" s="4">
        <v>855733</v>
      </c>
      <c r="G19" s="4">
        <v>855345</v>
      </c>
      <c r="H19" s="4">
        <v>854789</v>
      </c>
      <c r="I19" s="4">
        <v>854226</v>
      </c>
      <c r="J19" s="4">
        <v>853607</v>
      </c>
      <c r="K19" s="76">
        <v>853130</v>
      </c>
      <c r="L19" s="76">
        <v>852837</v>
      </c>
      <c r="M19" s="4">
        <v>852286</v>
      </c>
      <c r="N19" s="22">
        <f>M19-'Yearly-改制後'!AZ19</f>
        <v>-6155</v>
      </c>
      <c r="O19" s="23">
        <f>N19/'Yearly-改制後'!AZ19*100</f>
        <v>-0.716997440709379</v>
      </c>
      <c r="P19" s="74"/>
    </row>
    <row r="20" spans="1:16" ht="13.5" customHeight="1">
      <c r="A20" s="64" t="s">
        <v>758</v>
      </c>
      <c r="B20" s="4">
        <v>226093</v>
      </c>
      <c r="C20" s="4">
        <v>226047</v>
      </c>
      <c r="D20" s="4">
        <v>225898</v>
      </c>
      <c r="E20" s="4">
        <v>225834</v>
      </c>
      <c r="F20" s="4">
        <v>225558</v>
      </c>
      <c r="G20" s="4">
        <v>225407</v>
      </c>
      <c r="H20" s="4">
        <v>225270</v>
      </c>
      <c r="I20" s="4">
        <v>225137</v>
      </c>
      <c r="J20" s="4">
        <v>224989</v>
      </c>
      <c r="K20" s="76">
        <v>224936</v>
      </c>
      <c r="L20" s="76">
        <v>224875</v>
      </c>
      <c r="M20" s="4">
        <v>224821</v>
      </c>
      <c r="N20" s="22">
        <f>M20-'Yearly-改制後'!AZ20</f>
        <v>-1431</v>
      </c>
      <c r="O20" s="23">
        <f>N20/'Yearly-改制後'!AZ20*100</f>
        <v>-0.6324805968566024</v>
      </c>
      <c r="P20" s="74"/>
    </row>
    <row r="21" spans="1:16" ht="13.5" customHeight="1">
      <c r="A21" s="64" t="s">
        <v>759</v>
      </c>
      <c r="B21" s="4">
        <v>334989</v>
      </c>
      <c r="C21" s="4">
        <v>334991</v>
      </c>
      <c r="D21" s="4">
        <v>334872</v>
      </c>
      <c r="E21" s="4">
        <v>334712</v>
      </c>
      <c r="F21" s="4">
        <v>334513</v>
      </c>
      <c r="G21" s="4">
        <v>334468</v>
      </c>
      <c r="H21" s="4">
        <v>334302</v>
      </c>
      <c r="I21" s="4">
        <v>334128</v>
      </c>
      <c r="J21" s="4">
        <v>334039</v>
      </c>
      <c r="K21" s="76">
        <v>334014</v>
      </c>
      <c r="L21" s="76">
        <v>333961</v>
      </c>
      <c r="M21" s="4">
        <v>333897</v>
      </c>
      <c r="N21" s="22">
        <f>M21-'Yearly-改制後'!AZ21</f>
        <v>-1293</v>
      </c>
      <c r="O21" s="23">
        <f>N21/'Yearly-改制後'!AZ21*100</f>
        <v>-0.3857513648975208</v>
      </c>
      <c r="P21" s="74"/>
    </row>
    <row r="22" spans="1:16" ht="13.5" customHeight="1">
      <c r="A22" s="64" t="s">
        <v>760</v>
      </c>
      <c r="B22" s="4">
        <v>98927</v>
      </c>
      <c r="C22" s="4">
        <v>98919</v>
      </c>
      <c r="D22" s="4">
        <v>99032</v>
      </c>
      <c r="E22" s="4">
        <v>99117</v>
      </c>
      <c r="F22" s="4">
        <v>99241</v>
      </c>
      <c r="G22" s="4">
        <v>99276</v>
      </c>
      <c r="H22" s="4">
        <v>99387</v>
      </c>
      <c r="I22" s="4">
        <v>99462</v>
      </c>
      <c r="J22" s="4">
        <v>99516</v>
      </c>
      <c r="K22" s="76">
        <v>100090</v>
      </c>
      <c r="L22" s="76">
        <v>100233</v>
      </c>
      <c r="M22" s="4">
        <v>100400</v>
      </c>
      <c r="N22" s="22">
        <f>M22-'Yearly-改制後'!AZ22</f>
        <v>1557</v>
      </c>
      <c r="O22" s="23">
        <f>N22/'Yearly-改制後'!AZ22*100</f>
        <v>1.5752253573849437</v>
      </c>
      <c r="P22" s="74"/>
    </row>
    <row r="23" spans="1:16" ht="13.5" customHeight="1">
      <c r="A23" s="64" t="s">
        <v>761</v>
      </c>
      <c r="B23" s="4">
        <v>377021</v>
      </c>
      <c r="C23" s="4">
        <v>376856</v>
      </c>
      <c r="D23" s="4">
        <v>376659</v>
      </c>
      <c r="E23" s="4">
        <v>376564</v>
      </c>
      <c r="F23" s="4">
        <v>376372</v>
      </c>
      <c r="G23" s="4">
        <v>376082</v>
      </c>
      <c r="H23" s="4">
        <v>375834</v>
      </c>
      <c r="I23" s="4">
        <v>375755</v>
      </c>
      <c r="J23" s="4">
        <v>375413</v>
      </c>
      <c r="K23" s="76">
        <v>375204</v>
      </c>
      <c r="L23" s="76">
        <v>375063</v>
      </c>
      <c r="M23" s="4">
        <v>374914</v>
      </c>
      <c r="N23" s="22">
        <f>M23-'Yearly-改制後'!AZ23</f>
        <v>-2239</v>
      </c>
      <c r="O23" s="23">
        <f>N23/'Yearly-改制後'!AZ23*100</f>
        <v>-0.5936582766145304</v>
      </c>
      <c r="P23" s="74"/>
    </row>
    <row r="24" spans="1:16" ht="13.5" customHeight="1">
      <c r="A24" s="64" t="s">
        <v>762</v>
      </c>
      <c r="B24" s="4">
        <v>425450</v>
      </c>
      <c r="C24" s="4">
        <v>425702</v>
      </c>
      <c r="D24" s="4">
        <v>426145</v>
      </c>
      <c r="E24" s="4">
        <v>426464</v>
      </c>
      <c r="F24" s="4">
        <v>426856</v>
      </c>
      <c r="G24" s="4">
        <v>427050</v>
      </c>
      <c r="H24" s="4">
        <v>427137</v>
      </c>
      <c r="I24" s="4">
        <v>427265</v>
      </c>
      <c r="J24" s="4">
        <v>427561</v>
      </c>
      <c r="K24" s="76">
        <v>427850</v>
      </c>
      <c r="L24" s="76">
        <v>428080</v>
      </c>
      <c r="M24" s="4">
        <v>428483</v>
      </c>
      <c r="N24" s="22">
        <f>M24-'Yearly-改制後'!AZ24</f>
        <v>3412</v>
      </c>
      <c r="O24" s="23">
        <f>N24/'Yearly-改制後'!AZ24*100</f>
        <v>0.8026894330594183</v>
      </c>
      <c r="P24" s="74"/>
    </row>
    <row r="25" spans="1:16" ht="13.5" customHeight="1">
      <c r="A25" s="64" t="s">
        <v>763</v>
      </c>
      <c r="B25" s="4">
        <v>271256</v>
      </c>
      <c r="C25" s="4">
        <v>271195</v>
      </c>
      <c r="D25" s="4">
        <v>271240</v>
      </c>
      <c r="E25" s="4">
        <v>271338</v>
      </c>
      <c r="F25" s="4">
        <v>271312</v>
      </c>
      <c r="G25" s="4">
        <v>271291</v>
      </c>
      <c r="H25" s="4">
        <v>271223</v>
      </c>
      <c r="I25" s="4">
        <v>271260</v>
      </c>
      <c r="J25" s="4">
        <v>271106</v>
      </c>
      <c r="K25" s="76">
        <v>270969</v>
      </c>
      <c r="L25" s="76">
        <v>270934</v>
      </c>
      <c r="M25" s="4">
        <v>270872</v>
      </c>
      <c r="N25" s="22">
        <f>M25-'Yearly-改制後'!AZ25</f>
        <v>-348</v>
      </c>
      <c r="O25" s="23">
        <f>N25/'Yearly-改制後'!AZ25*100</f>
        <v>-0.1283091217461839</v>
      </c>
      <c r="P25" s="74"/>
    </row>
    <row r="26" spans="1:16" ht="13.5" customHeight="1">
      <c r="A26" s="64" t="s">
        <v>764</v>
      </c>
      <c r="B26" s="4">
        <v>125172</v>
      </c>
      <c r="C26" s="4">
        <v>125703</v>
      </c>
      <c r="D26" s="4">
        <v>126462</v>
      </c>
      <c r="E26" s="4">
        <v>127238</v>
      </c>
      <c r="F26" s="4">
        <v>127870</v>
      </c>
      <c r="G26" s="4">
        <v>128341</v>
      </c>
      <c r="H26" s="4">
        <v>129098</v>
      </c>
      <c r="I26" s="4">
        <v>129800</v>
      </c>
      <c r="J26" s="4">
        <v>130965</v>
      </c>
      <c r="K26" s="76">
        <v>131613</v>
      </c>
      <c r="L26" s="76">
        <v>132148</v>
      </c>
      <c r="M26" s="4">
        <v>132878</v>
      </c>
      <c r="N26" s="22">
        <f>M26-'Yearly-改制後'!AZ26</f>
        <v>8457</v>
      </c>
      <c r="O26" s="23">
        <f>N26/'Yearly-改制後'!AZ26*100</f>
        <v>6.79708409352119</v>
      </c>
      <c r="P26" s="74"/>
    </row>
    <row r="27" spans="1:16" ht="13.5" customHeight="1">
      <c r="A27" s="30" t="s">
        <v>765</v>
      </c>
      <c r="B27" s="4">
        <v>113755</v>
      </c>
      <c r="C27" s="4">
        <v>114191</v>
      </c>
      <c r="D27" s="4">
        <v>114867</v>
      </c>
      <c r="E27" s="4">
        <v>115601</v>
      </c>
      <c r="F27" s="4">
        <v>116168</v>
      </c>
      <c r="G27" s="4">
        <v>116570</v>
      </c>
      <c r="H27" s="4">
        <v>117229</v>
      </c>
      <c r="I27" s="4">
        <v>117845</v>
      </c>
      <c r="J27" s="4">
        <v>118924</v>
      </c>
      <c r="K27" s="76">
        <v>119534</v>
      </c>
      <c r="L27" s="76">
        <v>120037</v>
      </c>
      <c r="M27" s="4">
        <v>120713</v>
      </c>
      <c r="N27" s="22">
        <f>M27-'Yearly-改制後'!AZ27</f>
        <v>7602</v>
      </c>
      <c r="O27" s="23">
        <f>N27/'Yearly-改制後'!AZ27*100</f>
        <v>6.720831749343565</v>
      </c>
      <c r="P27" s="74"/>
    </row>
    <row r="28" spans="1:16" ht="13.5" customHeight="1">
      <c r="A28" s="30" t="s">
        <v>766</v>
      </c>
      <c r="B28" s="4">
        <v>11417</v>
      </c>
      <c r="C28" s="4">
        <v>11512</v>
      </c>
      <c r="D28" s="4">
        <v>11595</v>
      </c>
      <c r="E28" s="4">
        <v>11637</v>
      </c>
      <c r="F28" s="4">
        <v>11702</v>
      </c>
      <c r="G28" s="4">
        <v>11771</v>
      </c>
      <c r="H28" s="4">
        <v>11869</v>
      </c>
      <c r="I28" s="4">
        <v>11955</v>
      </c>
      <c r="J28" s="4">
        <v>12041</v>
      </c>
      <c r="K28" s="76">
        <v>12079</v>
      </c>
      <c r="L28" s="76">
        <v>12111</v>
      </c>
      <c r="M28" s="4">
        <v>12165</v>
      </c>
      <c r="N28" s="22">
        <f>M28-'Yearly-改制後'!AZ28</f>
        <v>855</v>
      </c>
      <c r="O28" s="23">
        <f>N28/'Yearly-改制後'!AZ28*100</f>
        <v>7.5596816976127315</v>
      </c>
      <c r="P28" s="74"/>
    </row>
    <row r="29" spans="1:17" ht="12">
      <c r="A29" s="35" t="s">
        <v>186</v>
      </c>
      <c r="B29" s="39">
        <f aca="true" t="shared" si="0" ref="B29:M29">SUM(B$5:B$6,B$11:B$13,B$23:B$24)</f>
        <v>10433738</v>
      </c>
      <c r="C29" s="39">
        <f t="shared" si="0"/>
        <v>10437255</v>
      </c>
      <c r="D29" s="39">
        <f t="shared" si="0"/>
        <v>10441017</v>
      </c>
      <c r="E29" s="39">
        <f t="shared" si="0"/>
        <v>10444258</v>
      </c>
      <c r="F29" s="39">
        <f t="shared" si="0"/>
        <v>10449051</v>
      </c>
      <c r="G29" s="39">
        <f t="shared" si="0"/>
        <v>10452705</v>
      </c>
      <c r="H29" s="39">
        <f t="shared" si="0"/>
        <v>10457343</v>
      </c>
      <c r="I29" s="39">
        <f t="shared" si="0"/>
        <v>10461383</v>
      </c>
      <c r="J29" s="39">
        <f t="shared" si="0"/>
        <v>10464323</v>
      </c>
      <c r="K29" s="39">
        <f t="shared" si="0"/>
        <v>10467884</v>
      </c>
      <c r="L29" s="39">
        <f t="shared" si="0"/>
        <v>10472754</v>
      </c>
      <c r="M29" s="39">
        <f t="shared" si="0"/>
        <v>10477807</v>
      </c>
      <c r="N29" s="39">
        <f>M29-'Yearly-改制後'!AZ31</f>
        <v>50303</v>
      </c>
      <c r="O29" s="81">
        <f>N29/'Yearly-改制後'!AZ31*100</f>
        <v>0.48240691156771554</v>
      </c>
      <c r="P29" s="8"/>
      <c r="Q29" s="8"/>
    </row>
    <row r="30" spans="1:17" ht="12">
      <c r="A30" s="36" t="s">
        <v>187</v>
      </c>
      <c r="B30" s="39">
        <f aca="true" t="shared" si="1" ref="B30:M30">SUM(B$14:B$17,B$7)</f>
        <v>5781871</v>
      </c>
      <c r="C30" s="39">
        <f t="shared" si="1"/>
        <v>5782603</v>
      </c>
      <c r="D30" s="39">
        <f t="shared" si="1"/>
        <v>5783321</v>
      </c>
      <c r="E30" s="39">
        <f t="shared" si="1"/>
        <v>5783344</v>
      </c>
      <c r="F30" s="39">
        <f t="shared" si="1"/>
        <v>5784094</v>
      </c>
      <c r="G30" s="39">
        <f t="shared" si="1"/>
        <v>5784736</v>
      </c>
      <c r="H30" s="39">
        <f t="shared" si="1"/>
        <v>5785558</v>
      </c>
      <c r="I30" s="39">
        <f t="shared" si="1"/>
        <v>5786078</v>
      </c>
      <c r="J30" s="39">
        <f t="shared" si="1"/>
        <v>5785990</v>
      </c>
      <c r="K30" s="39">
        <f t="shared" si="1"/>
        <v>5786557</v>
      </c>
      <c r="L30" s="39">
        <f t="shared" si="1"/>
        <v>5787333</v>
      </c>
      <c r="M30" s="39">
        <f t="shared" si="1"/>
        <v>5788242</v>
      </c>
      <c r="N30" s="39">
        <f>M30-'Yearly-改制後'!AZ32</f>
        <v>8318</v>
      </c>
      <c r="O30" s="81">
        <f>N30/'Yearly-改制後'!AZ32*100</f>
        <v>0.14391192686962667</v>
      </c>
      <c r="P30" s="8"/>
      <c r="Q30" s="8"/>
    </row>
    <row r="31" spans="1:17" ht="12">
      <c r="A31" s="36" t="s">
        <v>188</v>
      </c>
      <c r="B31" s="39">
        <f aca="true" t="shared" si="2" ref="B31:M31">SUM(B$8:B$9,B$18:B$19,B$22,B$25)</f>
        <v>6422229</v>
      </c>
      <c r="C31" s="39">
        <f t="shared" si="2"/>
        <v>6422003</v>
      </c>
      <c r="D31" s="39">
        <f t="shared" si="2"/>
        <v>6421135</v>
      </c>
      <c r="E31" s="39">
        <f t="shared" si="2"/>
        <v>6420194</v>
      </c>
      <c r="F31" s="39">
        <f t="shared" si="2"/>
        <v>6419050</v>
      </c>
      <c r="G31" s="39">
        <f t="shared" si="2"/>
        <v>6418556</v>
      </c>
      <c r="H31" s="39">
        <f t="shared" si="2"/>
        <v>6418153</v>
      </c>
      <c r="I31" s="39">
        <f t="shared" si="2"/>
        <v>6417535</v>
      </c>
      <c r="J31" s="39">
        <f t="shared" si="2"/>
        <v>6416282</v>
      </c>
      <c r="K31" s="39">
        <f t="shared" si="2"/>
        <v>6416143</v>
      </c>
      <c r="L31" s="39">
        <f t="shared" si="2"/>
        <v>6416249</v>
      </c>
      <c r="M31" s="39">
        <f t="shared" si="2"/>
        <v>6415872</v>
      </c>
      <c r="N31" s="39">
        <f>M31-'Yearly-改制後'!AZ33</f>
        <v>-6659</v>
      </c>
      <c r="O31" s="81">
        <f>N31/'Yearly-改制後'!AZ33*100</f>
        <v>-0.1036818662299956</v>
      </c>
      <c r="P31" s="8"/>
      <c r="Q31" s="8"/>
    </row>
    <row r="32" spans="1:17" ht="12">
      <c r="A32" s="36" t="s">
        <v>189</v>
      </c>
      <c r="B32" s="40">
        <f aca="true" t="shared" si="3" ref="B32:M32">SUM(B$20:B$21)</f>
        <v>561082</v>
      </c>
      <c r="C32" s="40">
        <f t="shared" si="3"/>
        <v>561038</v>
      </c>
      <c r="D32" s="40">
        <f t="shared" si="3"/>
        <v>560770</v>
      </c>
      <c r="E32" s="40">
        <f t="shared" si="3"/>
        <v>560546</v>
      </c>
      <c r="F32" s="40">
        <f t="shared" si="3"/>
        <v>560071</v>
      </c>
      <c r="G32" s="40">
        <f t="shared" si="3"/>
        <v>559875</v>
      </c>
      <c r="H32" s="40">
        <f t="shared" si="3"/>
        <v>559572</v>
      </c>
      <c r="I32" s="40">
        <f t="shared" si="3"/>
        <v>559265</v>
      </c>
      <c r="J32" s="40">
        <f t="shared" si="3"/>
        <v>559028</v>
      </c>
      <c r="K32" s="40">
        <f t="shared" si="3"/>
        <v>558950</v>
      </c>
      <c r="L32" s="40">
        <f t="shared" si="3"/>
        <v>558836</v>
      </c>
      <c r="M32" s="40">
        <f t="shared" si="3"/>
        <v>558718</v>
      </c>
      <c r="N32" s="39">
        <f>M32-'Yearly-改制後'!AZ34</f>
        <v>-2724</v>
      </c>
      <c r="O32" s="81">
        <f>N32/'Yearly-改制後'!AZ34*100</f>
        <v>-0.48517923489870723</v>
      </c>
      <c r="P32" s="80"/>
      <c r="Q32" s="80"/>
    </row>
    <row r="33" spans="1:13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1:13" ht="14.25">
      <c r="A34" s="95" t="s">
        <v>855</v>
      </c>
      <c r="B34" s="96">
        <v>41649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1"/>
    </row>
    <row r="35" spans="1:13" ht="14.25">
      <c r="A35" s="5"/>
      <c r="B35" s="78"/>
      <c r="C35" s="3"/>
      <c r="D35" s="3"/>
      <c r="E35" s="3"/>
      <c r="F35" s="3"/>
      <c r="G35" s="3"/>
      <c r="H35" s="3"/>
      <c r="I35" s="3"/>
      <c r="J35" s="3"/>
      <c r="K35" s="3"/>
      <c r="L35" s="3"/>
      <c r="M35" s="11"/>
    </row>
    <row r="36" spans="1:13" ht="14.25">
      <c r="A36" s="5"/>
      <c r="B36" s="78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7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4" width="11.66015625" style="24" customWidth="1"/>
    <col min="15" max="15" width="11.33203125" style="24" customWidth="1"/>
    <col min="16" max="16384" width="9.33203125" style="24" customWidth="1"/>
  </cols>
  <sheetData>
    <row r="1" spans="1:13" s="2" customFormat="1" ht="17.25" customHeight="1">
      <c r="A1" s="102" t="s">
        <v>827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5" s="6" customFormat="1" ht="23.25" customHeight="1">
      <c r="A2" s="51" t="s">
        <v>805</v>
      </c>
      <c r="B2" s="25" t="s">
        <v>828</v>
      </c>
      <c r="C2" s="25" t="s">
        <v>829</v>
      </c>
      <c r="D2" s="25" t="s">
        <v>830</v>
      </c>
      <c r="E2" s="25" t="s">
        <v>831</v>
      </c>
      <c r="F2" s="25" t="s">
        <v>832</v>
      </c>
      <c r="G2" s="25" t="s">
        <v>833</v>
      </c>
      <c r="H2" s="25" t="s">
        <v>834</v>
      </c>
      <c r="I2" s="25" t="s">
        <v>835</v>
      </c>
      <c r="J2" s="25" t="s">
        <v>836</v>
      </c>
      <c r="K2" s="25" t="s">
        <v>837</v>
      </c>
      <c r="L2" s="25" t="s">
        <v>838</v>
      </c>
      <c r="M2" s="25" t="s">
        <v>839</v>
      </c>
      <c r="N2" s="46" t="s">
        <v>51</v>
      </c>
      <c r="O2" s="46" t="s">
        <v>90</v>
      </c>
    </row>
    <row r="3" spans="1:15" s="48" customFormat="1" ht="23.25" customHeight="1">
      <c r="A3" s="61" t="s">
        <v>806</v>
      </c>
      <c r="B3" s="62" t="s">
        <v>807</v>
      </c>
      <c r="C3" s="49" t="s">
        <v>808</v>
      </c>
      <c r="D3" s="49" t="s">
        <v>809</v>
      </c>
      <c r="E3" s="62" t="s">
        <v>810</v>
      </c>
      <c r="F3" s="62" t="s">
        <v>811</v>
      </c>
      <c r="G3" s="62" t="s">
        <v>812</v>
      </c>
      <c r="H3" s="62" t="s">
        <v>813</v>
      </c>
      <c r="I3" s="62" t="s">
        <v>814</v>
      </c>
      <c r="J3" s="62" t="s">
        <v>815</v>
      </c>
      <c r="K3" s="62" t="s">
        <v>816</v>
      </c>
      <c r="L3" s="63" t="s">
        <v>817</v>
      </c>
      <c r="M3" s="62" t="s">
        <v>818</v>
      </c>
      <c r="N3" s="52" t="s">
        <v>211</v>
      </c>
      <c r="O3" s="52" t="s">
        <v>213</v>
      </c>
    </row>
    <row r="4" spans="1:15" ht="13.5" customHeight="1">
      <c r="A4" s="29" t="s">
        <v>819</v>
      </c>
      <c r="B4" s="4">
        <v>23230506</v>
      </c>
      <c r="C4" s="4">
        <v>23234003</v>
      </c>
      <c r="D4" s="4">
        <v>23239268</v>
      </c>
      <c r="E4" s="4">
        <v>23245018</v>
      </c>
      <c r="F4" s="4">
        <v>23252392</v>
      </c>
      <c r="G4" s="4">
        <v>23261747</v>
      </c>
      <c r="H4" s="4">
        <v>23268372</v>
      </c>
      <c r="I4" s="4">
        <v>23276441</v>
      </c>
      <c r="J4" s="4">
        <v>23282670</v>
      </c>
      <c r="K4" s="76">
        <v>23293593</v>
      </c>
      <c r="L4" s="76">
        <v>23305021</v>
      </c>
      <c r="M4" s="82">
        <v>23315822</v>
      </c>
      <c r="N4" s="22">
        <f>M4-'Yearly-改制後'!AY4</f>
        <v>90910</v>
      </c>
      <c r="O4" s="23">
        <f>N4/'Yearly-改制後'!AY4*100</f>
        <v>0.3914331300803206</v>
      </c>
    </row>
    <row r="5" spans="1:15" ht="13.5" customHeight="1">
      <c r="A5" s="30" t="s">
        <v>820</v>
      </c>
      <c r="B5" s="4">
        <v>3917945</v>
      </c>
      <c r="C5" s="4">
        <v>3919597</v>
      </c>
      <c r="D5" s="4">
        <v>3920761</v>
      </c>
      <c r="E5" s="4">
        <v>3921580</v>
      </c>
      <c r="F5" s="4">
        <v>3923969</v>
      </c>
      <c r="G5" s="4">
        <v>3926188</v>
      </c>
      <c r="H5" s="4">
        <v>3928418</v>
      </c>
      <c r="I5" s="4">
        <v>3930638</v>
      </c>
      <c r="J5" s="4">
        <v>3933061</v>
      </c>
      <c r="K5" s="76">
        <v>3935072</v>
      </c>
      <c r="L5" s="76">
        <v>3937149</v>
      </c>
      <c r="M5" s="4">
        <v>3939305</v>
      </c>
      <c r="N5" s="22">
        <f>M5-'Yearly-改制後'!AY5</f>
        <v>22854</v>
      </c>
      <c r="O5" s="23">
        <f>N5/'Yearly-改制後'!AY5*100</f>
        <v>0.5835385148441791</v>
      </c>
    </row>
    <row r="6" spans="1:15" ht="13.5" customHeight="1">
      <c r="A6" s="64" t="s">
        <v>746</v>
      </c>
      <c r="B6" s="4">
        <v>2652959</v>
      </c>
      <c r="C6" s="4">
        <v>2653948</v>
      </c>
      <c r="D6" s="4">
        <v>2656512</v>
      </c>
      <c r="E6" s="4">
        <v>2658685</v>
      </c>
      <c r="F6" s="4">
        <v>2661017</v>
      </c>
      <c r="G6" s="4">
        <v>2663263</v>
      </c>
      <c r="H6" s="4">
        <v>2664487</v>
      </c>
      <c r="I6" s="4">
        <v>2665602</v>
      </c>
      <c r="J6" s="4">
        <v>2665832</v>
      </c>
      <c r="K6" s="76">
        <v>2668231</v>
      </c>
      <c r="L6" s="76">
        <v>2671006</v>
      </c>
      <c r="M6" s="4">
        <v>2673226</v>
      </c>
      <c r="N6" s="22">
        <f>M6-'Yearly-改制後'!AY6</f>
        <v>22258</v>
      </c>
      <c r="O6" s="23">
        <f>N6/'Yearly-改制後'!AY6*100</f>
        <v>0.8396178301661884</v>
      </c>
    </row>
    <row r="7" spans="1:15" ht="13.5" customHeight="1">
      <c r="A7" s="83" t="s">
        <v>821</v>
      </c>
      <c r="B7" s="4">
        <v>2665613</v>
      </c>
      <c r="C7" s="4">
        <v>2666925</v>
      </c>
      <c r="D7" s="4">
        <v>2668799</v>
      </c>
      <c r="E7" s="4">
        <v>2670395</v>
      </c>
      <c r="F7" s="4">
        <v>2672390</v>
      </c>
      <c r="G7" s="4">
        <v>2674359</v>
      </c>
      <c r="H7" s="4">
        <v>2675939</v>
      </c>
      <c r="I7" s="4">
        <v>2677876</v>
      </c>
      <c r="J7" s="4">
        <v>2679172</v>
      </c>
      <c r="K7" s="76">
        <v>2681041</v>
      </c>
      <c r="L7" s="76">
        <v>2683066</v>
      </c>
      <c r="M7" s="4">
        <v>2684893</v>
      </c>
      <c r="N7" s="22">
        <f>M7-'Yearly-改制後'!AY7</f>
        <v>20499</v>
      </c>
      <c r="O7" s="23">
        <f>N7/'Yearly-改制後'!AY7*100</f>
        <v>0.7693681940433734</v>
      </c>
    </row>
    <row r="8" spans="1:15" ht="13.5" customHeight="1">
      <c r="A8" s="83" t="s">
        <v>822</v>
      </c>
      <c r="B8" s="4">
        <v>1877115</v>
      </c>
      <c r="C8" s="4">
        <v>1877397</v>
      </c>
      <c r="D8" s="4">
        <v>1877778</v>
      </c>
      <c r="E8" s="4">
        <v>1878077</v>
      </c>
      <c r="F8" s="4">
        <v>1878314</v>
      </c>
      <c r="G8" s="4">
        <v>1878795</v>
      </c>
      <c r="H8" s="4">
        <v>1879022</v>
      </c>
      <c r="I8" s="4">
        <v>1879506</v>
      </c>
      <c r="J8" s="4">
        <v>1879644</v>
      </c>
      <c r="K8" s="76">
        <v>1880360</v>
      </c>
      <c r="L8" s="76">
        <v>1881026</v>
      </c>
      <c r="M8" s="4">
        <v>1881645</v>
      </c>
      <c r="N8" s="22">
        <f>M8-'Yearly-改制後'!AY8</f>
        <v>4685</v>
      </c>
      <c r="O8" s="23">
        <f>N8/'Yearly-改制後'!AY8*100</f>
        <v>0.24960574546074504</v>
      </c>
    </row>
    <row r="9" spans="1:15" ht="13.5" customHeight="1">
      <c r="A9" s="64" t="s">
        <v>747</v>
      </c>
      <c r="B9" s="4">
        <v>2774925</v>
      </c>
      <c r="C9" s="4">
        <v>2774831</v>
      </c>
      <c r="D9" s="4">
        <v>2774586</v>
      </c>
      <c r="E9" s="4">
        <v>2774649</v>
      </c>
      <c r="F9" s="4">
        <v>2774730</v>
      </c>
      <c r="G9" s="4">
        <v>2775482</v>
      </c>
      <c r="H9" s="4">
        <v>2775734</v>
      </c>
      <c r="I9" s="4">
        <v>2776204</v>
      </c>
      <c r="J9" s="4">
        <v>2776550</v>
      </c>
      <c r="K9" s="76">
        <v>2777128</v>
      </c>
      <c r="L9" s="76">
        <v>2777897</v>
      </c>
      <c r="M9" s="4">
        <v>2778659</v>
      </c>
      <c r="N9" s="22">
        <f>M9-'Yearly-改制後'!AY9</f>
        <v>4189</v>
      </c>
      <c r="O9" s="23">
        <f>N9/'Yearly-改制後'!AY9*100</f>
        <v>0.1509837914989169</v>
      </c>
    </row>
    <row r="10" spans="1:15" ht="13.5" customHeight="1">
      <c r="A10" s="64" t="s">
        <v>748</v>
      </c>
      <c r="B10" s="4">
        <v>9227278</v>
      </c>
      <c r="C10" s="4">
        <v>9225736</v>
      </c>
      <c r="D10" s="4">
        <v>9224343</v>
      </c>
      <c r="E10" s="4">
        <v>9224309</v>
      </c>
      <c r="F10" s="4">
        <v>9224154</v>
      </c>
      <c r="G10" s="4">
        <v>9225260</v>
      </c>
      <c r="H10" s="4">
        <v>9225185</v>
      </c>
      <c r="I10" s="4">
        <v>9226093</v>
      </c>
      <c r="J10" s="4">
        <v>9226623</v>
      </c>
      <c r="K10" s="76">
        <v>9228928</v>
      </c>
      <c r="L10" s="76">
        <v>9231237</v>
      </c>
      <c r="M10" s="4">
        <v>9233673</v>
      </c>
      <c r="N10" s="22">
        <f>M10-'Yearly-改制後'!AY10</f>
        <v>5993</v>
      </c>
      <c r="O10" s="23">
        <f>N10/'Yearly-改制後'!AY10*100</f>
        <v>0.06494590189516758</v>
      </c>
    </row>
    <row r="11" spans="1:15" ht="13.5" customHeight="1">
      <c r="A11" s="64" t="s">
        <v>749</v>
      </c>
      <c r="B11" s="4">
        <v>459018</v>
      </c>
      <c r="C11" s="4">
        <v>458792</v>
      </c>
      <c r="D11" s="4">
        <v>458611</v>
      </c>
      <c r="E11" s="4">
        <v>458479</v>
      </c>
      <c r="F11" s="4">
        <v>458511</v>
      </c>
      <c r="G11" s="4">
        <v>458616</v>
      </c>
      <c r="H11" s="4">
        <v>458514</v>
      </c>
      <c r="I11" s="4">
        <v>458550</v>
      </c>
      <c r="J11" s="4">
        <v>458432</v>
      </c>
      <c r="K11" s="76">
        <v>458438</v>
      </c>
      <c r="L11" s="76">
        <v>458548</v>
      </c>
      <c r="M11" s="4">
        <v>458595</v>
      </c>
      <c r="N11" s="22">
        <f>M11-'Yearly-改制後'!AY11</f>
        <v>-466</v>
      </c>
      <c r="O11" s="23">
        <f>N11/'Yearly-改制後'!AY11*100</f>
        <v>-0.1015115638226728</v>
      </c>
    </row>
    <row r="12" spans="1:15" ht="13.5" customHeight="1">
      <c r="A12" s="64" t="s">
        <v>750</v>
      </c>
      <c r="B12" s="4">
        <v>2014216</v>
      </c>
      <c r="C12" s="4">
        <v>2015012</v>
      </c>
      <c r="D12" s="4">
        <v>2015933</v>
      </c>
      <c r="E12" s="4">
        <v>2017262</v>
      </c>
      <c r="F12" s="4">
        <v>2018663</v>
      </c>
      <c r="G12" s="4">
        <v>2020103</v>
      </c>
      <c r="H12" s="4">
        <v>2021677</v>
      </c>
      <c r="I12" s="4">
        <v>2024100</v>
      </c>
      <c r="J12" s="4">
        <v>2025716</v>
      </c>
      <c r="K12" s="76">
        <v>2027097</v>
      </c>
      <c r="L12" s="76">
        <v>2028628</v>
      </c>
      <c r="M12" s="4">
        <v>2030161</v>
      </c>
      <c r="N12" s="22">
        <f>M12-'Yearly-改制後'!AY12</f>
        <v>16856</v>
      </c>
      <c r="O12" s="23">
        <f>N12/'Yearly-改制後'!AY12*100</f>
        <v>0.8372303252611999</v>
      </c>
    </row>
    <row r="13" spans="1:15" ht="13.5" customHeight="1">
      <c r="A13" s="64" t="s">
        <v>751</v>
      </c>
      <c r="B13" s="4">
        <v>517853</v>
      </c>
      <c r="C13" s="4">
        <v>518371</v>
      </c>
      <c r="D13" s="4">
        <v>518831</v>
      </c>
      <c r="E13" s="4">
        <v>519181</v>
      </c>
      <c r="F13" s="4">
        <v>519704</v>
      </c>
      <c r="G13" s="4">
        <v>520234</v>
      </c>
      <c r="H13" s="4">
        <v>520776</v>
      </c>
      <c r="I13" s="4">
        <v>521578</v>
      </c>
      <c r="J13" s="4">
        <v>522376</v>
      </c>
      <c r="K13" s="76">
        <v>522855</v>
      </c>
      <c r="L13" s="76">
        <v>523333</v>
      </c>
      <c r="M13" s="4">
        <v>523993</v>
      </c>
      <c r="N13" s="22">
        <f>M13-'Yearly-改制後'!AY13</f>
        <v>6352</v>
      </c>
      <c r="O13" s="23">
        <f>N13/'Yearly-改制後'!AY13*100</f>
        <v>1.2271052718003403</v>
      </c>
    </row>
    <row r="14" spans="1:15" ht="13.5" customHeight="1">
      <c r="A14" s="64" t="s">
        <v>752</v>
      </c>
      <c r="B14" s="4">
        <v>562164</v>
      </c>
      <c r="C14" s="4">
        <v>562190</v>
      </c>
      <c r="D14" s="4">
        <v>562259</v>
      </c>
      <c r="E14" s="4">
        <v>562372</v>
      </c>
      <c r="F14" s="4">
        <v>562507</v>
      </c>
      <c r="G14" s="4">
        <v>562684</v>
      </c>
      <c r="H14" s="4">
        <v>562762</v>
      </c>
      <c r="I14" s="4">
        <v>562888</v>
      </c>
      <c r="J14" s="4">
        <v>563013</v>
      </c>
      <c r="K14" s="76">
        <v>563300</v>
      </c>
      <c r="L14" s="76">
        <v>563660</v>
      </c>
      <c r="M14" s="4">
        <v>563976</v>
      </c>
      <c r="N14" s="22">
        <f>M14-'Yearly-改制後'!AY14</f>
        <v>1966</v>
      </c>
      <c r="O14" s="23">
        <f>N14/'Yearly-改制後'!AY14*100</f>
        <v>0.34981583957580825</v>
      </c>
    </row>
    <row r="15" spans="1:15" ht="13.5" customHeight="1">
      <c r="A15" s="64" t="s">
        <v>753</v>
      </c>
      <c r="B15" s="4">
        <v>1302754</v>
      </c>
      <c r="C15" s="4">
        <v>1302193</v>
      </c>
      <c r="D15" s="4">
        <v>1301506</v>
      </c>
      <c r="E15" s="4">
        <v>1301053</v>
      </c>
      <c r="F15" s="4">
        <v>1300589</v>
      </c>
      <c r="G15" s="4">
        <v>1300618</v>
      </c>
      <c r="H15" s="4">
        <v>1300223</v>
      </c>
      <c r="I15" s="4">
        <v>1299734</v>
      </c>
      <c r="J15" s="4">
        <v>1299446</v>
      </c>
      <c r="K15" s="76">
        <v>1299606</v>
      </c>
      <c r="L15" s="76">
        <v>1299692</v>
      </c>
      <c r="M15" s="4">
        <v>1299868</v>
      </c>
      <c r="N15" s="22">
        <f>M15-'Yearly-改制後'!AY15</f>
        <v>-3171</v>
      </c>
      <c r="O15" s="23">
        <f>N15/'Yearly-改制後'!AY15*100</f>
        <v>-0.24335418970575706</v>
      </c>
    </row>
    <row r="16" spans="1:15" ht="13.5" customHeight="1">
      <c r="A16" s="64" t="s">
        <v>754</v>
      </c>
      <c r="B16" s="4">
        <v>522562</v>
      </c>
      <c r="C16" s="4">
        <v>522201</v>
      </c>
      <c r="D16" s="4">
        <v>521902</v>
      </c>
      <c r="E16" s="4">
        <v>521804</v>
      </c>
      <c r="F16" s="4">
        <v>521452</v>
      </c>
      <c r="G16" s="4">
        <v>521218</v>
      </c>
      <c r="H16" s="4">
        <v>520992</v>
      </c>
      <c r="I16" s="4">
        <v>520640</v>
      </c>
      <c r="J16" s="4">
        <v>520374</v>
      </c>
      <c r="K16" s="76">
        <v>520289</v>
      </c>
      <c r="L16" s="76">
        <v>520278</v>
      </c>
      <c r="M16" s="4">
        <v>520196</v>
      </c>
      <c r="N16" s="22">
        <f>M16-'Yearly-改制後'!AY16</f>
        <v>-2611</v>
      </c>
      <c r="O16" s="23">
        <f>N16/'Yearly-改制後'!AY16*100</f>
        <v>-0.49941947984629126</v>
      </c>
    </row>
    <row r="17" spans="1:15" ht="13.5" customHeight="1">
      <c r="A17" s="64" t="s">
        <v>755</v>
      </c>
      <c r="B17" s="4">
        <v>713295</v>
      </c>
      <c r="C17" s="4">
        <v>712989</v>
      </c>
      <c r="D17" s="4">
        <v>712747</v>
      </c>
      <c r="E17" s="4">
        <v>712529</v>
      </c>
      <c r="F17" s="4">
        <v>712102</v>
      </c>
      <c r="G17" s="4">
        <v>711887</v>
      </c>
      <c r="H17" s="4">
        <v>711538</v>
      </c>
      <c r="I17" s="4">
        <v>711394</v>
      </c>
      <c r="J17" s="4">
        <v>711041</v>
      </c>
      <c r="K17" s="76">
        <v>711183</v>
      </c>
      <c r="L17" s="76">
        <v>711000</v>
      </c>
      <c r="M17" s="4">
        <v>710991</v>
      </c>
      <c r="N17" s="22">
        <f>M17-'Yearly-改制後'!AY17</f>
        <v>-2565</v>
      </c>
      <c r="O17" s="23">
        <f>N17/'Yearly-改制後'!AY17*100</f>
        <v>-0.3594672317239292</v>
      </c>
    </row>
    <row r="18" spans="1:15" ht="13.5" customHeight="1">
      <c r="A18" s="64" t="s">
        <v>756</v>
      </c>
      <c r="B18" s="4">
        <v>537628</v>
      </c>
      <c r="C18" s="4">
        <v>537072</v>
      </c>
      <c r="D18" s="4">
        <v>536373</v>
      </c>
      <c r="E18" s="4">
        <v>535845</v>
      </c>
      <c r="F18" s="4">
        <v>535353</v>
      </c>
      <c r="G18" s="4">
        <v>535045</v>
      </c>
      <c r="H18" s="4">
        <v>534686</v>
      </c>
      <c r="I18" s="4">
        <v>534387</v>
      </c>
      <c r="J18" s="4">
        <v>534178</v>
      </c>
      <c r="K18" s="76">
        <v>533985</v>
      </c>
      <c r="L18" s="76">
        <v>533933</v>
      </c>
      <c r="M18" s="4">
        <v>533723</v>
      </c>
      <c r="N18" s="22">
        <f>M18-'Yearly-改制後'!AY18</f>
        <v>-4219</v>
      </c>
      <c r="O18" s="23">
        <f>N18/'Yearly-改制後'!AY18*100</f>
        <v>-0.7842852946971979</v>
      </c>
    </row>
    <row r="19" spans="1:15" ht="13.5" customHeight="1">
      <c r="A19" s="64" t="s">
        <v>757</v>
      </c>
      <c r="B19" s="4">
        <v>864081</v>
      </c>
      <c r="C19" s="4">
        <v>863540</v>
      </c>
      <c r="D19" s="4">
        <v>862946</v>
      </c>
      <c r="E19" s="4">
        <v>862363</v>
      </c>
      <c r="F19" s="4">
        <v>861928</v>
      </c>
      <c r="G19" s="4">
        <v>861373</v>
      </c>
      <c r="H19" s="4">
        <v>860759</v>
      </c>
      <c r="I19" s="4">
        <v>860044</v>
      </c>
      <c r="J19" s="4">
        <v>859423</v>
      </c>
      <c r="K19" s="76">
        <v>859066</v>
      </c>
      <c r="L19" s="76">
        <v>858739</v>
      </c>
      <c r="M19" s="4">
        <v>858441</v>
      </c>
      <c r="N19" s="22">
        <f>M19-'Yearly-改制後'!AY19</f>
        <v>-6088</v>
      </c>
      <c r="O19" s="23">
        <f>N19/'Yearly-改制後'!AY19*100</f>
        <v>-0.7041984710750016</v>
      </c>
    </row>
    <row r="20" spans="1:15" ht="13.5" customHeight="1">
      <c r="A20" s="64" t="s">
        <v>758</v>
      </c>
      <c r="B20" s="4">
        <v>228118</v>
      </c>
      <c r="C20" s="4">
        <v>227934</v>
      </c>
      <c r="D20" s="4">
        <v>227772</v>
      </c>
      <c r="E20" s="4">
        <v>227578</v>
      </c>
      <c r="F20" s="4">
        <v>227400</v>
      </c>
      <c r="G20" s="4">
        <v>227194</v>
      </c>
      <c r="H20" s="4">
        <v>227014</v>
      </c>
      <c r="I20" s="4">
        <v>226778</v>
      </c>
      <c r="J20" s="4">
        <v>226621</v>
      </c>
      <c r="K20" s="76">
        <v>226513</v>
      </c>
      <c r="L20" s="76">
        <v>226383</v>
      </c>
      <c r="M20" s="4">
        <v>226252</v>
      </c>
      <c r="N20" s="22">
        <f>M20-'Yearly-改制後'!AY20</f>
        <v>-2038</v>
      </c>
      <c r="O20" s="23">
        <f>N20/'Yearly-改制後'!AY20*100</f>
        <v>-0.8927241666301634</v>
      </c>
    </row>
    <row r="21" spans="1:15" ht="13.5" customHeight="1">
      <c r="A21" s="64" t="s">
        <v>759</v>
      </c>
      <c r="B21" s="4">
        <v>336733</v>
      </c>
      <c r="C21" s="4">
        <v>336621</v>
      </c>
      <c r="D21" s="4">
        <v>336485</v>
      </c>
      <c r="E21" s="4">
        <v>336318</v>
      </c>
      <c r="F21" s="4">
        <v>336076</v>
      </c>
      <c r="G21" s="4">
        <v>336020</v>
      </c>
      <c r="H21" s="4">
        <v>335794</v>
      </c>
      <c r="I21" s="4">
        <v>335522</v>
      </c>
      <c r="J21" s="4">
        <v>335331</v>
      </c>
      <c r="K21" s="76">
        <v>335288</v>
      </c>
      <c r="L21" s="76">
        <v>335223</v>
      </c>
      <c r="M21" s="4">
        <v>335190</v>
      </c>
      <c r="N21" s="22">
        <f>M21-'Yearly-改制後'!AY21</f>
        <v>-1648</v>
      </c>
      <c r="O21" s="23">
        <f>N21/'Yearly-改制後'!AY21*100</f>
        <v>-0.48925596280704675</v>
      </c>
    </row>
    <row r="22" spans="1:15" ht="13.5" customHeight="1">
      <c r="A22" s="64" t="s">
        <v>760</v>
      </c>
      <c r="B22" s="4">
        <v>97248</v>
      </c>
      <c r="C22" s="4">
        <v>97268</v>
      </c>
      <c r="D22" s="4">
        <v>97452</v>
      </c>
      <c r="E22" s="4">
        <v>97612</v>
      </c>
      <c r="F22" s="4">
        <v>97639</v>
      </c>
      <c r="G22" s="4">
        <v>97724</v>
      </c>
      <c r="H22" s="4">
        <v>97947</v>
      </c>
      <c r="I22" s="4">
        <v>98017</v>
      </c>
      <c r="J22" s="4">
        <v>98104</v>
      </c>
      <c r="K22" s="76">
        <v>98612</v>
      </c>
      <c r="L22" s="76">
        <v>98745</v>
      </c>
      <c r="M22" s="4">
        <v>98843</v>
      </c>
      <c r="N22" s="22">
        <f>M22-'Yearly-改制後'!AY22</f>
        <v>1686</v>
      </c>
      <c r="O22" s="23">
        <f>N22/'Yearly-改制後'!AY22*100</f>
        <v>1.735335590847803</v>
      </c>
    </row>
    <row r="23" spans="1:15" ht="13.5" customHeight="1">
      <c r="A23" s="64" t="s">
        <v>761</v>
      </c>
      <c r="B23" s="4">
        <v>379742</v>
      </c>
      <c r="C23" s="4">
        <v>379416</v>
      </c>
      <c r="D23" s="4">
        <v>379021</v>
      </c>
      <c r="E23" s="4">
        <v>378886</v>
      </c>
      <c r="F23" s="4">
        <v>378522</v>
      </c>
      <c r="G23" s="4">
        <v>378301</v>
      </c>
      <c r="H23" s="4">
        <v>378032</v>
      </c>
      <c r="I23" s="4">
        <v>377744</v>
      </c>
      <c r="J23" s="4">
        <v>377537</v>
      </c>
      <c r="K23" s="76">
        <v>377309</v>
      </c>
      <c r="L23" s="76">
        <v>377259</v>
      </c>
      <c r="M23" s="4">
        <v>377153</v>
      </c>
      <c r="N23" s="22">
        <f>M23-'Yearly-改制後'!AY23</f>
        <v>-2774</v>
      </c>
      <c r="O23" s="23">
        <f>N23/'Yearly-改制後'!AY23*100</f>
        <v>-0.7301402637875171</v>
      </c>
    </row>
    <row r="24" spans="1:15" ht="13.5" customHeight="1">
      <c r="A24" s="64" t="s">
        <v>762</v>
      </c>
      <c r="B24" s="4">
        <v>420342</v>
      </c>
      <c r="C24" s="4">
        <v>420588</v>
      </c>
      <c r="D24" s="4">
        <v>421041</v>
      </c>
      <c r="E24" s="4">
        <v>421432</v>
      </c>
      <c r="F24" s="4">
        <v>422013</v>
      </c>
      <c r="G24" s="4">
        <v>422554</v>
      </c>
      <c r="H24" s="4">
        <v>422883</v>
      </c>
      <c r="I24" s="4">
        <v>423318</v>
      </c>
      <c r="J24" s="4">
        <v>423692</v>
      </c>
      <c r="K24" s="76">
        <v>424099</v>
      </c>
      <c r="L24" s="76">
        <v>424533</v>
      </c>
      <c r="M24" s="4">
        <v>425071</v>
      </c>
      <c r="N24" s="22">
        <f>M24-'Yearly-改制後'!AY24</f>
        <v>5019</v>
      </c>
      <c r="O24" s="23">
        <f>N24/'Yearly-改制後'!AY24*100</f>
        <v>1.194852065934694</v>
      </c>
    </row>
    <row r="25" spans="1:15" ht="13.5" customHeight="1">
      <c r="A25" s="64" t="s">
        <v>763</v>
      </c>
      <c r="B25" s="4">
        <v>271524</v>
      </c>
      <c r="C25" s="4">
        <v>271549</v>
      </c>
      <c r="D25" s="4">
        <v>271464</v>
      </c>
      <c r="E25" s="4">
        <v>271595</v>
      </c>
      <c r="F25" s="4">
        <v>271695</v>
      </c>
      <c r="G25" s="4">
        <v>271689</v>
      </c>
      <c r="H25" s="4">
        <v>271588</v>
      </c>
      <c r="I25" s="4">
        <v>271399</v>
      </c>
      <c r="J25" s="4">
        <v>271339</v>
      </c>
      <c r="K25" s="76">
        <v>271288</v>
      </c>
      <c r="L25" s="76">
        <v>271283</v>
      </c>
      <c r="M25" s="4">
        <v>271220</v>
      </c>
      <c r="N25" s="22">
        <f>M25-'Yearly-改制後'!AY25</f>
        <v>-306</v>
      </c>
      <c r="O25" s="23">
        <f>N25/'Yearly-改制後'!AY25*100</f>
        <v>-0.11269639003263039</v>
      </c>
    </row>
    <row r="26" spans="1:15" ht="13.5" customHeight="1">
      <c r="A26" s="64" t="s">
        <v>764</v>
      </c>
      <c r="B26" s="4">
        <v>114671</v>
      </c>
      <c r="C26" s="4">
        <v>115569</v>
      </c>
      <c r="D26" s="4">
        <v>116489</v>
      </c>
      <c r="E26" s="4">
        <v>117323</v>
      </c>
      <c r="F26" s="4">
        <v>117818</v>
      </c>
      <c r="G26" s="4">
        <v>118400</v>
      </c>
      <c r="H26" s="4">
        <v>119587</v>
      </c>
      <c r="I26" s="4">
        <v>120522</v>
      </c>
      <c r="J26" s="4">
        <v>121788</v>
      </c>
      <c r="K26" s="76">
        <v>122833</v>
      </c>
      <c r="L26" s="76">
        <v>123640</v>
      </c>
      <c r="M26" s="4">
        <v>124421</v>
      </c>
      <c r="N26" s="22">
        <f>M26-'Yearly-改制後'!AY26</f>
        <v>10432</v>
      </c>
      <c r="O26" s="23">
        <f>N26/'Yearly-改制後'!AY26*100</f>
        <v>9.151760257568712</v>
      </c>
    </row>
    <row r="27" spans="1:15" ht="13.5" customHeight="1">
      <c r="A27" s="30" t="s">
        <v>765</v>
      </c>
      <c r="B27" s="4">
        <v>104538</v>
      </c>
      <c r="C27" s="4">
        <v>105434</v>
      </c>
      <c r="D27" s="4">
        <v>106358</v>
      </c>
      <c r="E27" s="4">
        <v>107198</v>
      </c>
      <c r="F27" s="4">
        <v>107646</v>
      </c>
      <c r="G27" s="4">
        <v>108147</v>
      </c>
      <c r="H27" s="4">
        <v>108963</v>
      </c>
      <c r="I27" s="4">
        <v>109728</v>
      </c>
      <c r="J27" s="4">
        <v>110851</v>
      </c>
      <c r="K27" s="76">
        <v>111775</v>
      </c>
      <c r="L27" s="76">
        <v>112444</v>
      </c>
      <c r="M27" s="4">
        <v>113111</v>
      </c>
      <c r="N27" s="22">
        <f>M27-'Yearly-改制後'!AY27</f>
        <v>9228</v>
      </c>
      <c r="O27" s="23">
        <f>N27/'Yearly-改制後'!AY27*100</f>
        <v>8.88307037725133</v>
      </c>
    </row>
    <row r="28" spans="1:15" ht="13.5" customHeight="1">
      <c r="A28" s="30" t="s">
        <v>766</v>
      </c>
      <c r="B28" s="4">
        <v>10133</v>
      </c>
      <c r="C28" s="4">
        <v>10135</v>
      </c>
      <c r="D28" s="4">
        <v>10131</v>
      </c>
      <c r="E28" s="4">
        <v>10125</v>
      </c>
      <c r="F28" s="4">
        <v>10172</v>
      </c>
      <c r="G28" s="4">
        <v>10253</v>
      </c>
      <c r="H28" s="4">
        <v>10624</v>
      </c>
      <c r="I28" s="4">
        <v>10794</v>
      </c>
      <c r="J28" s="4">
        <v>10937</v>
      </c>
      <c r="K28" s="76">
        <v>11058</v>
      </c>
      <c r="L28" s="76">
        <v>11196</v>
      </c>
      <c r="M28" s="4">
        <v>11310</v>
      </c>
      <c r="N28" s="22">
        <f>M28-'Yearly-改制後'!AY28</f>
        <v>1204</v>
      </c>
      <c r="O28" s="23">
        <f>N28/'Yearly-改制後'!AY28*100</f>
        <v>11.913714624975261</v>
      </c>
    </row>
    <row r="29" spans="1:15" ht="12">
      <c r="A29" s="35" t="s">
        <v>823</v>
      </c>
      <c r="B29" s="39">
        <f aca="true" t="shared" si="0" ref="B29:L29">SUM(B$5:B$6,B$11:B$13,B$23:B$24)</f>
        <v>10362075</v>
      </c>
      <c r="C29" s="39">
        <f t="shared" si="0"/>
        <v>10365724</v>
      </c>
      <c r="D29" s="39">
        <f t="shared" si="0"/>
        <v>10370710</v>
      </c>
      <c r="E29" s="39">
        <f t="shared" si="0"/>
        <v>10375505</v>
      </c>
      <c r="F29" s="39">
        <f t="shared" si="0"/>
        <v>10382399</v>
      </c>
      <c r="G29" s="39">
        <f t="shared" si="0"/>
        <v>10389259</v>
      </c>
      <c r="H29" s="39">
        <f t="shared" si="0"/>
        <v>10394787</v>
      </c>
      <c r="I29" s="39">
        <f t="shared" si="0"/>
        <v>10401530</v>
      </c>
      <c r="J29" s="39">
        <f t="shared" si="0"/>
        <v>10406646</v>
      </c>
      <c r="K29" s="39">
        <f t="shared" si="0"/>
        <v>10413101</v>
      </c>
      <c r="L29" s="39">
        <f t="shared" si="0"/>
        <v>10420456</v>
      </c>
      <c r="M29" s="39">
        <f>SUM(M$5:M$6,M$11:M$13,M$23:M$24)</f>
        <v>10427504</v>
      </c>
      <c r="N29" s="39">
        <f>M29-'Yearly-改制後'!AY31</f>
        <v>70099</v>
      </c>
      <c r="O29" s="81">
        <f>N29/'Yearly-改制後'!AY31*100</f>
        <v>0.6768008009728306</v>
      </c>
    </row>
    <row r="30" spans="1:15" ht="12">
      <c r="A30" s="36" t="s">
        <v>824</v>
      </c>
      <c r="B30" s="39">
        <f aca="true" t="shared" si="1" ref="B30:M30">SUM(B$14:B$17,B$7)</f>
        <v>5766388</v>
      </c>
      <c r="C30" s="39">
        <f t="shared" si="1"/>
        <v>5766498</v>
      </c>
      <c r="D30" s="39">
        <f t="shared" si="1"/>
        <v>5767213</v>
      </c>
      <c r="E30" s="39">
        <f t="shared" si="1"/>
        <v>5768153</v>
      </c>
      <c r="F30" s="39">
        <f t="shared" si="1"/>
        <v>5769040</v>
      </c>
      <c r="G30" s="39">
        <f t="shared" si="1"/>
        <v>5770766</v>
      </c>
      <c r="H30" s="39">
        <f t="shared" si="1"/>
        <v>5771454</v>
      </c>
      <c r="I30" s="39">
        <f t="shared" si="1"/>
        <v>5772532</v>
      </c>
      <c r="J30" s="39">
        <f t="shared" si="1"/>
        <v>5773046</v>
      </c>
      <c r="K30" s="39">
        <f t="shared" si="1"/>
        <v>5775419</v>
      </c>
      <c r="L30" s="39">
        <f t="shared" si="1"/>
        <v>5777696</v>
      </c>
      <c r="M30" s="39">
        <f t="shared" si="1"/>
        <v>5779924</v>
      </c>
      <c r="N30" s="39">
        <f>M30-'Yearly-改制後'!AY32</f>
        <v>14118</v>
      </c>
      <c r="O30" s="81">
        <f>N30/'Yearly-改制後'!AY32*100</f>
        <v>0.2448573538547776</v>
      </c>
    </row>
    <row r="31" spans="1:15" ht="12">
      <c r="A31" s="36" t="s">
        <v>825</v>
      </c>
      <c r="B31" s="39">
        <f aca="true" t="shared" si="2" ref="B31:M31">SUM(B$8:B$9,B$18:B$19,B$22,B$25)</f>
        <v>6422521</v>
      </c>
      <c r="C31" s="39">
        <f t="shared" si="2"/>
        <v>6421657</v>
      </c>
      <c r="D31" s="39">
        <f t="shared" si="2"/>
        <v>6420599</v>
      </c>
      <c r="E31" s="39">
        <f t="shared" si="2"/>
        <v>6420141</v>
      </c>
      <c r="F31" s="39">
        <f t="shared" si="2"/>
        <v>6419659</v>
      </c>
      <c r="G31" s="39">
        <f t="shared" si="2"/>
        <v>6420108</v>
      </c>
      <c r="H31" s="39">
        <f t="shared" si="2"/>
        <v>6419736</v>
      </c>
      <c r="I31" s="39">
        <f t="shared" si="2"/>
        <v>6419557</v>
      </c>
      <c r="J31" s="39">
        <f t="shared" si="2"/>
        <v>6419238</v>
      </c>
      <c r="K31" s="39">
        <f t="shared" si="2"/>
        <v>6420439</v>
      </c>
      <c r="L31" s="39">
        <f t="shared" si="2"/>
        <v>6421623</v>
      </c>
      <c r="M31" s="39">
        <f t="shared" si="2"/>
        <v>6422531</v>
      </c>
      <c r="N31" s="39">
        <f>M31-'Yearly-改制後'!AY33</f>
        <v>-53</v>
      </c>
      <c r="O31" s="81">
        <f>N31/'Yearly-改制後'!AY33*100</f>
        <v>-0.000825213029522074</v>
      </c>
    </row>
    <row r="32" spans="1:15" ht="12">
      <c r="A32" s="36" t="s">
        <v>826</v>
      </c>
      <c r="B32" s="40">
        <f aca="true" t="shared" si="3" ref="B32:M32">SUM(B$20:B$21)</f>
        <v>564851</v>
      </c>
      <c r="C32" s="40">
        <f t="shared" si="3"/>
        <v>564555</v>
      </c>
      <c r="D32" s="40">
        <f t="shared" si="3"/>
        <v>564257</v>
      </c>
      <c r="E32" s="40">
        <f t="shared" si="3"/>
        <v>563896</v>
      </c>
      <c r="F32" s="40">
        <f t="shared" si="3"/>
        <v>563476</v>
      </c>
      <c r="G32" s="40">
        <f t="shared" si="3"/>
        <v>563214</v>
      </c>
      <c r="H32" s="40">
        <f t="shared" si="3"/>
        <v>562808</v>
      </c>
      <c r="I32" s="40">
        <f t="shared" si="3"/>
        <v>562300</v>
      </c>
      <c r="J32" s="40">
        <f t="shared" si="3"/>
        <v>561952</v>
      </c>
      <c r="K32" s="40">
        <f t="shared" si="3"/>
        <v>561801</v>
      </c>
      <c r="L32" s="40">
        <f t="shared" si="3"/>
        <v>561606</v>
      </c>
      <c r="M32" s="40">
        <f t="shared" si="3"/>
        <v>561442</v>
      </c>
      <c r="N32" s="39">
        <f>M32-'Yearly-改制後'!AY34</f>
        <v>-3686</v>
      </c>
      <c r="O32" s="81">
        <f>N32/'Yearly-改制後'!AY34*100</f>
        <v>-0.6522416160586628</v>
      </c>
    </row>
    <row r="33" spans="1:13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1:13" ht="14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1"/>
    </row>
    <row r="35" spans="1:13" ht="14.25">
      <c r="A35" s="5"/>
      <c r="B35" s="78"/>
      <c r="C35" s="3"/>
      <c r="D35" s="3"/>
      <c r="E35" s="3"/>
      <c r="F35" s="3"/>
      <c r="G35" s="3"/>
      <c r="H35" s="3"/>
      <c r="I35" s="3"/>
      <c r="J35" s="3"/>
      <c r="K35" s="3"/>
      <c r="L35" s="3"/>
      <c r="M35" s="11"/>
    </row>
    <row r="36" spans="1:13" ht="14.25">
      <c r="A36" s="5"/>
      <c r="B36" s="78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7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4" width="11.66015625" style="24" customWidth="1"/>
    <col min="15" max="15" width="11.33203125" style="24" customWidth="1"/>
    <col min="16" max="16384" width="9.33203125" style="24" customWidth="1"/>
  </cols>
  <sheetData>
    <row r="1" spans="1:13" s="2" customFormat="1" ht="17.25" customHeight="1">
      <c r="A1" s="102" t="s">
        <v>767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5" s="6" customFormat="1" ht="23.25" customHeight="1">
      <c r="A2" s="51" t="s">
        <v>727</v>
      </c>
      <c r="B2" s="25" t="s">
        <v>768</v>
      </c>
      <c r="C2" s="25" t="s">
        <v>769</v>
      </c>
      <c r="D2" s="25" t="s">
        <v>770</v>
      </c>
      <c r="E2" s="25" t="s">
        <v>771</v>
      </c>
      <c r="F2" s="25" t="s">
        <v>772</v>
      </c>
      <c r="G2" s="25" t="s">
        <v>773</v>
      </c>
      <c r="H2" s="25" t="s">
        <v>774</v>
      </c>
      <c r="I2" s="25" t="s">
        <v>775</v>
      </c>
      <c r="J2" s="25" t="s">
        <v>776</v>
      </c>
      <c r="K2" s="25" t="s">
        <v>777</v>
      </c>
      <c r="L2" s="25" t="s">
        <v>778</v>
      </c>
      <c r="M2" s="25" t="s">
        <v>779</v>
      </c>
      <c r="N2" s="46" t="s">
        <v>665</v>
      </c>
      <c r="O2" s="46" t="s">
        <v>666</v>
      </c>
    </row>
    <row r="3" spans="1:15" s="48" customFormat="1" ht="23.25" customHeight="1">
      <c r="A3" s="61" t="s">
        <v>728</v>
      </c>
      <c r="B3" s="62" t="s">
        <v>729</v>
      </c>
      <c r="C3" s="49" t="s">
        <v>730</v>
      </c>
      <c r="D3" s="49" t="s">
        <v>731</v>
      </c>
      <c r="E3" s="62" t="s">
        <v>732</v>
      </c>
      <c r="F3" s="62" t="s">
        <v>733</v>
      </c>
      <c r="G3" s="62" t="s">
        <v>734</v>
      </c>
      <c r="H3" s="62" t="s">
        <v>735</v>
      </c>
      <c r="I3" s="62" t="s">
        <v>736</v>
      </c>
      <c r="J3" s="62" t="s">
        <v>737</v>
      </c>
      <c r="K3" s="62" t="s">
        <v>738</v>
      </c>
      <c r="L3" s="63" t="s">
        <v>739</v>
      </c>
      <c r="M3" s="62" t="s">
        <v>740</v>
      </c>
      <c r="N3" s="52" t="s">
        <v>211</v>
      </c>
      <c r="O3" s="52" t="s">
        <v>213</v>
      </c>
    </row>
    <row r="4" spans="1:16" ht="13.5" customHeight="1">
      <c r="A4" s="29" t="s">
        <v>741</v>
      </c>
      <c r="B4" s="4">
        <v>23164628</v>
      </c>
      <c r="C4" s="4">
        <v>23164457</v>
      </c>
      <c r="D4" s="4">
        <v>23165878</v>
      </c>
      <c r="E4" s="4">
        <v>23170321</v>
      </c>
      <c r="F4" s="4">
        <v>23174528</v>
      </c>
      <c r="G4" s="4">
        <v>23180477</v>
      </c>
      <c r="H4" s="4">
        <v>23188078</v>
      </c>
      <c r="I4" s="4">
        <v>23193638</v>
      </c>
      <c r="J4" s="4">
        <v>23197947</v>
      </c>
      <c r="K4" s="76">
        <v>23205605</v>
      </c>
      <c r="L4" s="76">
        <v>23214620</v>
      </c>
      <c r="M4" s="82">
        <v>23224912</v>
      </c>
      <c r="N4" s="22">
        <f>M4-'Yearly-改制後'!AX4</f>
        <v>62789</v>
      </c>
      <c r="O4" s="23">
        <f>N4/'Yearly-改制後'!AX4*100</f>
        <v>0.27108482240595994</v>
      </c>
      <c r="P4" s="74"/>
    </row>
    <row r="5" spans="1:16" ht="13.5" customHeight="1">
      <c r="A5" s="30" t="s">
        <v>780</v>
      </c>
      <c r="B5" s="4">
        <v>3897421</v>
      </c>
      <c r="C5" s="4">
        <v>3897888</v>
      </c>
      <c r="D5" s="4">
        <v>3898230</v>
      </c>
      <c r="E5" s="4">
        <v>3900199</v>
      </c>
      <c r="F5" s="4">
        <v>3901959</v>
      </c>
      <c r="G5" s="4">
        <v>3903745</v>
      </c>
      <c r="H5" s="4">
        <v>3906117</v>
      </c>
      <c r="I5" s="4">
        <v>3908632</v>
      </c>
      <c r="J5" s="4">
        <v>3910086</v>
      </c>
      <c r="K5" s="76">
        <v>3911833</v>
      </c>
      <c r="L5" s="76">
        <v>3913595</v>
      </c>
      <c r="M5" s="4">
        <v>3916451</v>
      </c>
      <c r="N5" s="22">
        <f>M5-'Yearly-改制後'!AX5</f>
        <v>19084</v>
      </c>
      <c r="O5" s="23">
        <f>N5/'Yearly-改制後'!AX5*100</f>
        <v>0.48966391925625685</v>
      </c>
      <c r="P5" s="74"/>
    </row>
    <row r="6" spans="1:16" ht="13.5" customHeight="1">
      <c r="A6" s="64" t="s">
        <v>746</v>
      </c>
      <c r="B6" s="4">
        <v>2622883</v>
      </c>
      <c r="C6" s="4">
        <v>2624791</v>
      </c>
      <c r="D6" s="4">
        <v>2627677</v>
      </c>
      <c r="E6" s="4">
        <v>2630285</v>
      </c>
      <c r="F6" s="4">
        <v>2633044</v>
      </c>
      <c r="G6" s="4">
        <v>2635766</v>
      </c>
      <c r="H6" s="4">
        <v>2637866</v>
      </c>
      <c r="I6" s="4">
        <v>2639064</v>
      </c>
      <c r="J6" s="4">
        <v>2640099</v>
      </c>
      <c r="K6" s="76">
        <v>2643136</v>
      </c>
      <c r="L6" s="76">
        <v>2647122</v>
      </c>
      <c r="M6" s="4">
        <v>2650968</v>
      </c>
      <c r="N6" s="22">
        <f>M6-'Yearly-改制後'!AX6</f>
        <v>32196</v>
      </c>
      <c r="O6" s="23">
        <f>N6/'Yearly-改制後'!AX6*100</f>
        <v>1.2294311990505473</v>
      </c>
      <c r="P6" s="74"/>
    </row>
    <row r="7" spans="1:16" ht="13.5" customHeight="1">
      <c r="A7" s="83" t="s">
        <v>781</v>
      </c>
      <c r="B7" s="4">
        <v>2649311</v>
      </c>
      <c r="C7" s="4">
        <v>2649892</v>
      </c>
      <c r="D7" s="4">
        <v>2651152</v>
      </c>
      <c r="E7" s="4">
        <v>2652435</v>
      </c>
      <c r="F7" s="4">
        <v>2653698</v>
      </c>
      <c r="G7" s="4">
        <v>2655456</v>
      </c>
      <c r="H7" s="4">
        <v>2657253</v>
      </c>
      <c r="I7" s="4">
        <v>2658735</v>
      </c>
      <c r="J7" s="4">
        <v>2659828</v>
      </c>
      <c r="K7" s="76">
        <v>2661290</v>
      </c>
      <c r="L7" s="76">
        <v>2662770</v>
      </c>
      <c r="M7" s="4">
        <v>2664394</v>
      </c>
      <c r="N7" s="22">
        <f>M7-'Yearly-改制後'!AX7</f>
        <v>15975</v>
      </c>
      <c r="O7" s="23">
        <f>N7/'Yearly-改制後'!AX7*100</f>
        <v>0.6031900541417352</v>
      </c>
      <c r="P7" s="74"/>
    </row>
    <row r="8" spans="1:16" ht="13.5" customHeight="1">
      <c r="A8" s="83" t="s">
        <v>782</v>
      </c>
      <c r="B8" s="4">
        <v>1873406</v>
      </c>
      <c r="C8" s="4">
        <v>1873176</v>
      </c>
      <c r="D8" s="4">
        <v>1872933</v>
      </c>
      <c r="E8" s="4">
        <v>1873193</v>
      </c>
      <c r="F8" s="4">
        <v>1873368</v>
      </c>
      <c r="G8" s="4">
        <v>1874724</v>
      </c>
      <c r="H8" s="4">
        <v>1875491</v>
      </c>
      <c r="I8" s="4">
        <v>1875637</v>
      </c>
      <c r="J8" s="4">
        <v>1876031</v>
      </c>
      <c r="K8" s="76">
        <v>1876312</v>
      </c>
      <c r="L8" s="76">
        <v>1876706</v>
      </c>
      <c r="M8" s="4">
        <v>1876960</v>
      </c>
      <c r="N8" s="22">
        <f>M8-'Yearly-改制後'!AX8</f>
        <v>3166</v>
      </c>
      <c r="O8" s="23">
        <f>N8/'Yearly-改制後'!AX8*100</f>
        <v>0.16896200969797107</v>
      </c>
      <c r="P8" s="74"/>
    </row>
    <row r="9" spans="1:16" ht="13.5" customHeight="1">
      <c r="A9" s="64" t="s">
        <v>747</v>
      </c>
      <c r="B9" s="4">
        <v>2773433</v>
      </c>
      <c r="C9" s="4">
        <v>2772929</v>
      </c>
      <c r="D9" s="4">
        <v>2772834</v>
      </c>
      <c r="E9" s="4">
        <v>2772981</v>
      </c>
      <c r="F9" s="4">
        <v>2772850</v>
      </c>
      <c r="G9" s="4">
        <v>2772461</v>
      </c>
      <c r="H9" s="4">
        <v>2772647</v>
      </c>
      <c r="I9" s="4">
        <v>2772838</v>
      </c>
      <c r="J9" s="4">
        <v>2773157</v>
      </c>
      <c r="K9" s="76">
        <v>2773526</v>
      </c>
      <c r="L9" s="76">
        <v>2773855</v>
      </c>
      <c r="M9" s="4">
        <v>2774470</v>
      </c>
      <c r="N9" s="22">
        <f>M9-'Yearly-改制後'!AX9</f>
        <v>987</v>
      </c>
      <c r="O9" s="23">
        <f>N9/'Yearly-改制後'!AX9*100</f>
        <v>0.03558702180615493</v>
      </c>
      <c r="P9" s="74"/>
    </row>
    <row r="10" spans="1:16" ht="13.5" customHeight="1">
      <c r="A10" s="64" t="s">
        <v>748</v>
      </c>
      <c r="B10" s="4">
        <v>9240482</v>
      </c>
      <c r="C10" s="4">
        <v>9237875</v>
      </c>
      <c r="D10" s="4">
        <v>9234896</v>
      </c>
      <c r="E10" s="4">
        <v>9232596</v>
      </c>
      <c r="F10" s="4">
        <v>9230340</v>
      </c>
      <c r="G10" s="4">
        <v>9228624</v>
      </c>
      <c r="H10" s="4">
        <v>9228465</v>
      </c>
      <c r="I10" s="4">
        <v>9227628</v>
      </c>
      <c r="J10" s="4">
        <v>9226624</v>
      </c>
      <c r="K10" s="76">
        <v>9226597</v>
      </c>
      <c r="L10" s="76">
        <v>9227128</v>
      </c>
      <c r="M10" s="4">
        <v>9227680</v>
      </c>
      <c r="N10" s="22">
        <f>M10-'Yearly-改制後'!AX10</f>
        <v>-15300</v>
      </c>
      <c r="O10" s="23">
        <f>N10/'Yearly-改制後'!AX10*100</f>
        <v>-0.1655310300357677</v>
      </c>
      <c r="P10" s="74"/>
    </row>
    <row r="11" spans="1:16" ht="13.5" customHeight="1">
      <c r="A11" s="64" t="s">
        <v>749</v>
      </c>
      <c r="B11" s="4">
        <v>460368</v>
      </c>
      <c r="C11" s="4">
        <v>460220</v>
      </c>
      <c r="D11" s="4">
        <v>460036</v>
      </c>
      <c r="E11" s="4">
        <v>459746</v>
      </c>
      <c r="F11" s="4">
        <v>459505</v>
      </c>
      <c r="G11" s="4">
        <v>459349</v>
      </c>
      <c r="H11" s="4">
        <v>459358</v>
      </c>
      <c r="I11" s="4">
        <v>459347</v>
      </c>
      <c r="J11" s="4">
        <v>459332</v>
      </c>
      <c r="K11" s="76">
        <v>459296</v>
      </c>
      <c r="L11" s="76">
        <v>459227</v>
      </c>
      <c r="M11" s="4">
        <v>459061</v>
      </c>
      <c r="N11" s="22">
        <f>M11-'Yearly-改制後'!AX11</f>
        <v>-1425</v>
      </c>
      <c r="O11" s="23">
        <f>N11/'Yearly-改制後'!AX11*100</f>
        <v>-0.3094556620613873</v>
      </c>
      <c r="P11" s="74"/>
    </row>
    <row r="12" spans="1:16" ht="13.5" customHeight="1">
      <c r="A12" s="64" t="s">
        <v>750</v>
      </c>
      <c r="B12" s="4">
        <v>2002424</v>
      </c>
      <c r="C12" s="4">
        <v>2002480</v>
      </c>
      <c r="D12" s="4">
        <v>2002925</v>
      </c>
      <c r="E12" s="4">
        <v>2003618</v>
      </c>
      <c r="F12" s="4">
        <v>2004407</v>
      </c>
      <c r="G12" s="4">
        <v>2005795</v>
      </c>
      <c r="H12" s="4">
        <v>2007536</v>
      </c>
      <c r="I12" s="4">
        <v>2008845</v>
      </c>
      <c r="J12" s="4">
        <v>2010168</v>
      </c>
      <c r="K12" s="76">
        <v>2010987</v>
      </c>
      <c r="L12" s="76">
        <v>2012174</v>
      </c>
      <c r="M12" s="4">
        <v>2013305</v>
      </c>
      <c r="N12" s="22">
        <f>M12-'Yearly-改制後'!AX12</f>
        <v>11245</v>
      </c>
      <c r="O12" s="23">
        <f>N12/'Yearly-改制後'!AX12*100</f>
        <v>0.5616714783772714</v>
      </c>
      <c r="P12" s="74"/>
    </row>
    <row r="13" spans="1:16" ht="13.5" customHeight="1">
      <c r="A13" s="64" t="s">
        <v>751</v>
      </c>
      <c r="B13" s="4">
        <v>513220</v>
      </c>
      <c r="C13" s="4">
        <v>513513</v>
      </c>
      <c r="D13" s="4">
        <v>513838</v>
      </c>
      <c r="E13" s="4">
        <v>514228</v>
      </c>
      <c r="F13" s="4">
        <v>514728</v>
      </c>
      <c r="G13" s="4">
        <v>515044</v>
      </c>
      <c r="H13" s="4">
        <v>515619</v>
      </c>
      <c r="I13" s="4">
        <v>516143</v>
      </c>
      <c r="J13" s="4">
        <v>516650</v>
      </c>
      <c r="K13" s="76">
        <v>517114</v>
      </c>
      <c r="L13" s="76">
        <v>517309</v>
      </c>
      <c r="M13" s="4">
        <v>517641</v>
      </c>
      <c r="N13" s="22">
        <f>M13-'Yearly-改制後'!AX13</f>
        <v>4626</v>
      </c>
      <c r="O13" s="23">
        <f>N13/'Yearly-改制後'!AX13*100</f>
        <v>0.9017280196485483</v>
      </c>
      <c r="P13" s="74"/>
    </row>
    <row r="14" spans="1:16" ht="13.5" customHeight="1">
      <c r="A14" s="64" t="s">
        <v>752</v>
      </c>
      <c r="B14" s="4">
        <v>561016</v>
      </c>
      <c r="C14" s="4">
        <v>560890</v>
      </c>
      <c r="D14" s="4">
        <v>560802</v>
      </c>
      <c r="E14" s="4">
        <v>560791</v>
      </c>
      <c r="F14" s="4">
        <v>560766</v>
      </c>
      <c r="G14" s="4">
        <v>560813</v>
      </c>
      <c r="H14" s="4">
        <v>560940</v>
      </c>
      <c r="I14" s="4">
        <v>561226</v>
      </c>
      <c r="J14" s="4">
        <v>561295</v>
      </c>
      <c r="K14" s="76">
        <v>561523</v>
      </c>
      <c r="L14" s="76">
        <v>561833</v>
      </c>
      <c r="M14" s="4">
        <v>562010</v>
      </c>
      <c r="N14" s="22">
        <f>M14-'Yearly-改制後'!AX14</f>
        <v>1042</v>
      </c>
      <c r="O14" s="23">
        <f>N14/'Yearly-改制後'!AX14*100</f>
        <v>0.18575034583077824</v>
      </c>
      <c r="P14" s="74"/>
    </row>
    <row r="15" spans="1:16" ht="13.5" customHeight="1">
      <c r="A15" s="64" t="s">
        <v>753</v>
      </c>
      <c r="B15" s="4">
        <v>1306789</v>
      </c>
      <c r="C15" s="4">
        <v>1306423</v>
      </c>
      <c r="D15" s="4">
        <v>1305744</v>
      </c>
      <c r="E15" s="4">
        <v>1305243</v>
      </c>
      <c r="F15" s="4">
        <v>1304675</v>
      </c>
      <c r="G15" s="4">
        <v>1304216</v>
      </c>
      <c r="H15" s="4">
        <v>1304097</v>
      </c>
      <c r="I15" s="4">
        <v>1303741</v>
      </c>
      <c r="J15" s="4">
        <v>1303192</v>
      </c>
      <c r="K15" s="76">
        <v>1303054</v>
      </c>
      <c r="L15" s="76">
        <v>1303062</v>
      </c>
      <c r="M15" s="4">
        <v>1303039</v>
      </c>
      <c r="N15" s="22">
        <f>M15-'Yearly-改制後'!AX15</f>
        <v>-4247</v>
      </c>
      <c r="O15" s="23">
        <f>N15/'Yearly-改制後'!AX15*100</f>
        <v>-0.3248715277299688</v>
      </c>
      <c r="P15" s="74"/>
    </row>
    <row r="16" spans="1:16" ht="13.5" customHeight="1">
      <c r="A16" s="64" t="s">
        <v>754</v>
      </c>
      <c r="B16" s="4">
        <v>526179</v>
      </c>
      <c r="C16" s="4">
        <v>525940</v>
      </c>
      <c r="D16" s="4">
        <v>525553</v>
      </c>
      <c r="E16" s="4">
        <v>525286</v>
      </c>
      <c r="F16" s="4">
        <v>524845</v>
      </c>
      <c r="G16" s="4">
        <v>524426</v>
      </c>
      <c r="H16" s="4">
        <v>524126</v>
      </c>
      <c r="I16" s="4">
        <v>523805</v>
      </c>
      <c r="J16" s="4">
        <v>523491</v>
      </c>
      <c r="K16" s="76">
        <v>523176</v>
      </c>
      <c r="L16" s="76">
        <v>522963</v>
      </c>
      <c r="M16" s="4">
        <v>522807</v>
      </c>
      <c r="N16" s="22">
        <f>M16-'Yearly-改制後'!AX16</f>
        <v>-3684</v>
      </c>
      <c r="O16" s="23">
        <f>N16/'Yearly-改制後'!AX16*100</f>
        <v>-0.6997270608614392</v>
      </c>
      <c r="P16" s="74"/>
    </row>
    <row r="17" spans="1:16" ht="13.5" customHeight="1">
      <c r="A17" s="64" t="s">
        <v>755</v>
      </c>
      <c r="B17" s="4">
        <v>717131</v>
      </c>
      <c r="C17" s="4">
        <v>716827</v>
      </c>
      <c r="D17" s="4">
        <v>716457</v>
      </c>
      <c r="E17" s="4">
        <v>716101</v>
      </c>
      <c r="F17" s="4">
        <v>715770</v>
      </c>
      <c r="G17" s="4">
        <v>715288</v>
      </c>
      <c r="H17" s="4">
        <v>714876</v>
      </c>
      <c r="I17" s="4">
        <v>714539</v>
      </c>
      <c r="J17" s="4">
        <v>714245</v>
      </c>
      <c r="K17" s="76">
        <v>714078</v>
      </c>
      <c r="L17" s="76">
        <v>713756</v>
      </c>
      <c r="M17" s="4">
        <v>713556</v>
      </c>
      <c r="N17" s="22">
        <f>M17-'Yearly-改制後'!AX17</f>
        <v>-4097</v>
      </c>
      <c r="O17" s="23">
        <f>N17/'Yearly-改制後'!AX17*100</f>
        <v>-0.5708887164130854</v>
      </c>
      <c r="P17" s="74"/>
    </row>
    <row r="18" spans="1:16" ht="13.5" customHeight="1">
      <c r="A18" s="64" t="s">
        <v>756</v>
      </c>
      <c r="B18" s="4">
        <v>542832</v>
      </c>
      <c r="C18" s="4">
        <v>542288</v>
      </c>
      <c r="D18" s="4">
        <v>541637</v>
      </c>
      <c r="E18" s="4">
        <v>541148</v>
      </c>
      <c r="F18" s="4">
        <v>540664</v>
      </c>
      <c r="G18" s="4">
        <v>540059</v>
      </c>
      <c r="H18" s="4">
        <v>539667</v>
      </c>
      <c r="I18" s="4">
        <v>539162</v>
      </c>
      <c r="J18" s="4">
        <v>538779</v>
      </c>
      <c r="K18" s="76">
        <v>538436</v>
      </c>
      <c r="L18" s="76">
        <v>538209</v>
      </c>
      <c r="M18" s="4">
        <v>537942</v>
      </c>
      <c r="N18" s="22">
        <f>M18-'Yearly-改制後'!AX18</f>
        <v>-5306</v>
      </c>
      <c r="O18" s="23">
        <f>N18/'Yearly-改制後'!AX18*100</f>
        <v>-0.9767178158041999</v>
      </c>
      <c r="P18" s="74"/>
    </row>
    <row r="19" spans="1:16" ht="13.5" customHeight="1">
      <c r="A19" s="64" t="s">
        <v>757</v>
      </c>
      <c r="B19" s="4">
        <v>872893</v>
      </c>
      <c r="C19" s="4">
        <v>872262</v>
      </c>
      <c r="D19" s="4">
        <v>871462</v>
      </c>
      <c r="E19" s="4">
        <v>870567</v>
      </c>
      <c r="F19" s="4">
        <v>869617</v>
      </c>
      <c r="G19" s="4">
        <v>868827</v>
      </c>
      <c r="H19" s="4">
        <v>868138</v>
      </c>
      <c r="I19" s="4">
        <v>867113</v>
      </c>
      <c r="J19" s="4">
        <v>866145</v>
      </c>
      <c r="K19" s="76">
        <v>865515</v>
      </c>
      <c r="L19" s="76">
        <v>864979</v>
      </c>
      <c r="M19" s="4">
        <v>864529</v>
      </c>
      <c r="N19" s="22">
        <f>M19-'Yearly-改制後'!AX19</f>
        <v>-8980</v>
      </c>
      <c r="O19" s="23">
        <f>N19/'Yearly-改制後'!AX19*100</f>
        <v>-1.0280374901689622</v>
      </c>
      <c r="P19" s="74"/>
    </row>
    <row r="20" spans="1:16" ht="13.5" customHeight="1">
      <c r="A20" s="64" t="s">
        <v>758</v>
      </c>
      <c r="B20" s="4">
        <v>230513</v>
      </c>
      <c r="C20" s="4">
        <v>230314</v>
      </c>
      <c r="D20" s="4">
        <v>230140</v>
      </c>
      <c r="E20" s="4">
        <v>229949</v>
      </c>
      <c r="F20" s="4">
        <v>229703</v>
      </c>
      <c r="G20" s="4">
        <v>229420</v>
      </c>
      <c r="H20" s="4">
        <v>229199</v>
      </c>
      <c r="I20" s="4">
        <v>228890</v>
      </c>
      <c r="J20" s="4">
        <v>228631</v>
      </c>
      <c r="K20" s="76">
        <v>228454</v>
      </c>
      <c r="L20" s="76">
        <v>228430</v>
      </c>
      <c r="M20" s="4">
        <v>228290</v>
      </c>
      <c r="N20" s="22">
        <f>M20-'Yearly-改制後'!AX20</f>
        <v>-2383</v>
      </c>
      <c r="O20" s="23">
        <f>N20/'Yearly-改制後'!AX20*100</f>
        <v>-1.0330641210718203</v>
      </c>
      <c r="P20" s="74"/>
    </row>
    <row r="21" spans="1:16" ht="13.5" customHeight="1">
      <c r="A21" s="64" t="s">
        <v>759</v>
      </c>
      <c r="B21" s="4">
        <v>338634</v>
      </c>
      <c r="C21" s="4">
        <v>338481</v>
      </c>
      <c r="D21" s="4">
        <v>338276</v>
      </c>
      <c r="E21" s="4">
        <v>338048</v>
      </c>
      <c r="F21" s="4">
        <v>337758</v>
      </c>
      <c r="G21" s="4">
        <v>337557</v>
      </c>
      <c r="H21" s="4">
        <v>337382</v>
      </c>
      <c r="I21" s="4">
        <v>337193</v>
      </c>
      <c r="J21" s="4">
        <v>336978</v>
      </c>
      <c r="K21" s="76">
        <v>336885</v>
      </c>
      <c r="L21" s="76">
        <v>336836</v>
      </c>
      <c r="M21" s="4">
        <v>336838</v>
      </c>
      <c r="N21" s="22">
        <f>M21-'Yearly-改制後'!AX21</f>
        <v>-1967</v>
      </c>
      <c r="O21" s="23">
        <f>N21/'Yearly-改制後'!AX21*100</f>
        <v>-0.5805699443632768</v>
      </c>
      <c r="P21" s="74"/>
    </row>
    <row r="22" spans="1:16" ht="13.5" customHeight="1">
      <c r="A22" s="64" t="s">
        <v>760</v>
      </c>
      <c r="B22" s="4">
        <v>96926</v>
      </c>
      <c r="C22" s="4">
        <v>96854</v>
      </c>
      <c r="D22" s="4">
        <v>96789</v>
      </c>
      <c r="E22" s="4">
        <v>96676</v>
      </c>
      <c r="F22" s="4">
        <v>96628</v>
      </c>
      <c r="G22" s="4">
        <v>96597</v>
      </c>
      <c r="H22" s="4">
        <v>96658</v>
      </c>
      <c r="I22" s="4">
        <v>96642</v>
      </c>
      <c r="J22" s="4">
        <v>96779</v>
      </c>
      <c r="K22" s="76">
        <v>97007</v>
      </c>
      <c r="L22" s="76">
        <v>97091</v>
      </c>
      <c r="M22" s="4">
        <v>97157</v>
      </c>
      <c r="N22" s="22">
        <f>M22-'Yearly-改制後'!AX22</f>
        <v>239</v>
      </c>
      <c r="O22" s="23">
        <f>N22/'Yearly-改制後'!AX22*100</f>
        <v>0.2466002187416166</v>
      </c>
      <c r="P22" s="74"/>
    </row>
    <row r="23" spans="1:16" ht="13.5" customHeight="1">
      <c r="A23" s="64" t="s">
        <v>761</v>
      </c>
      <c r="B23" s="4">
        <v>383680</v>
      </c>
      <c r="C23" s="4">
        <v>383352</v>
      </c>
      <c r="D23" s="4">
        <v>382865</v>
      </c>
      <c r="E23" s="4">
        <v>382551</v>
      </c>
      <c r="F23" s="4">
        <v>382136</v>
      </c>
      <c r="G23" s="4">
        <v>381770</v>
      </c>
      <c r="H23" s="4">
        <v>381321</v>
      </c>
      <c r="I23" s="4">
        <v>381056</v>
      </c>
      <c r="J23" s="4">
        <v>380647</v>
      </c>
      <c r="K23" s="76">
        <v>380501</v>
      </c>
      <c r="L23" s="76">
        <v>380281</v>
      </c>
      <c r="M23" s="4">
        <v>379927</v>
      </c>
      <c r="N23" s="22">
        <f>M23-'Yearly-改制後'!AX23</f>
        <v>-4207</v>
      </c>
      <c r="O23" s="23">
        <f>N23/'Yearly-改制後'!AX23*100</f>
        <v>-1.095190740731099</v>
      </c>
      <c r="P23" s="74"/>
    </row>
    <row r="24" spans="1:16" ht="13.5" customHeight="1">
      <c r="A24" s="64" t="s">
        <v>762</v>
      </c>
      <c r="B24" s="4">
        <v>415557</v>
      </c>
      <c r="C24" s="4">
        <v>415797</v>
      </c>
      <c r="D24" s="4">
        <v>416191</v>
      </c>
      <c r="E24" s="4">
        <v>416426</v>
      </c>
      <c r="F24" s="4">
        <v>416962</v>
      </c>
      <c r="G24" s="4">
        <v>417335</v>
      </c>
      <c r="H24" s="4">
        <v>417554</v>
      </c>
      <c r="I24" s="4">
        <v>417966</v>
      </c>
      <c r="J24" s="4">
        <v>418534</v>
      </c>
      <c r="K24" s="76">
        <v>418927</v>
      </c>
      <c r="L24" s="76">
        <v>419384</v>
      </c>
      <c r="M24" s="4">
        <v>420052</v>
      </c>
      <c r="N24" s="22">
        <f>M24-'Yearly-改制後'!AX24</f>
        <v>4708</v>
      </c>
      <c r="O24" s="23">
        <f>N24/'Yearly-改制後'!AX24*100</f>
        <v>1.1335182403020148</v>
      </c>
      <c r="P24" s="74"/>
    </row>
    <row r="25" spans="1:16" ht="13.5" customHeight="1">
      <c r="A25" s="64" t="s">
        <v>763</v>
      </c>
      <c r="B25" s="4">
        <v>272320</v>
      </c>
      <c r="C25" s="4">
        <v>272234</v>
      </c>
      <c r="D25" s="4">
        <v>272181</v>
      </c>
      <c r="E25" s="4">
        <v>272218</v>
      </c>
      <c r="F25" s="4">
        <v>272176</v>
      </c>
      <c r="G25" s="4">
        <v>272128</v>
      </c>
      <c r="H25" s="4">
        <v>271994</v>
      </c>
      <c r="I25" s="4">
        <v>271960</v>
      </c>
      <c r="J25" s="4">
        <v>271758</v>
      </c>
      <c r="K25" s="76">
        <v>271644</v>
      </c>
      <c r="L25" s="76">
        <v>271594</v>
      </c>
      <c r="M25" s="4">
        <v>271526</v>
      </c>
      <c r="N25" s="22">
        <f>M25-'Yearly-改制後'!AX25</f>
        <v>-864</v>
      </c>
      <c r="O25" s="23">
        <f>N25/'Yearly-改制後'!AX25*100</f>
        <v>-0.31719226109622234</v>
      </c>
      <c r="P25" s="74"/>
    </row>
    <row r="26" spans="1:16" ht="13.5" customHeight="1">
      <c r="A26" s="64" t="s">
        <v>764</v>
      </c>
      <c r="B26" s="4">
        <v>107692</v>
      </c>
      <c r="C26" s="4">
        <v>107906</v>
      </c>
      <c r="D26" s="4">
        <v>108156</v>
      </c>
      <c r="E26" s="4">
        <v>108632</v>
      </c>
      <c r="F26" s="4">
        <v>109269</v>
      </c>
      <c r="G26" s="4">
        <v>109701</v>
      </c>
      <c r="H26" s="4">
        <v>110239</v>
      </c>
      <c r="I26" s="4">
        <v>111104</v>
      </c>
      <c r="J26" s="4">
        <v>112122</v>
      </c>
      <c r="K26" s="76">
        <v>112911</v>
      </c>
      <c r="L26" s="76">
        <v>113444</v>
      </c>
      <c r="M26" s="4">
        <v>113989</v>
      </c>
      <c r="N26" s="22">
        <f>M26-'Yearly-改制後'!AX26</f>
        <v>6681</v>
      </c>
      <c r="O26" s="23">
        <f>N26/'Yearly-改制後'!AX26*100</f>
        <v>6.226003653036121</v>
      </c>
      <c r="P26" s="74"/>
    </row>
    <row r="27" spans="1:16" ht="13.5" customHeight="1">
      <c r="A27" s="30" t="s">
        <v>765</v>
      </c>
      <c r="B27" s="4">
        <v>97733</v>
      </c>
      <c r="C27" s="4">
        <v>97969</v>
      </c>
      <c r="D27" s="4">
        <v>98186</v>
      </c>
      <c r="E27" s="4">
        <v>98641</v>
      </c>
      <c r="F27" s="4">
        <v>99278</v>
      </c>
      <c r="G27" s="4">
        <v>99691</v>
      </c>
      <c r="H27" s="4">
        <v>100248</v>
      </c>
      <c r="I27" s="4">
        <v>101094</v>
      </c>
      <c r="J27" s="4">
        <v>102064</v>
      </c>
      <c r="K27" s="76">
        <v>102827</v>
      </c>
      <c r="L27" s="76">
        <v>103340</v>
      </c>
      <c r="M27" s="4">
        <v>103883</v>
      </c>
      <c r="N27" s="22">
        <f>M27-'Yearly-改制後'!AX27</f>
        <v>6519</v>
      </c>
      <c r="O27" s="23">
        <f>N27/'Yearly-改制後'!AX27*100</f>
        <v>6.6954932007723595</v>
      </c>
      <c r="P27" s="74"/>
    </row>
    <row r="28" spans="1:16" ht="13.5" customHeight="1">
      <c r="A28" s="30" t="s">
        <v>766</v>
      </c>
      <c r="B28" s="4">
        <v>9959</v>
      </c>
      <c r="C28" s="4">
        <v>9937</v>
      </c>
      <c r="D28" s="4">
        <v>9970</v>
      </c>
      <c r="E28" s="4">
        <v>9991</v>
      </c>
      <c r="F28" s="4">
        <v>9991</v>
      </c>
      <c r="G28" s="4">
        <v>10010</v>
      </c>
      <c r="H28" s="4">
        <v>9991</v>
      </c>
      <c r="I28" s="4">
        <v>10010</v>
      </c>
      <c r="J28" s="4">
        <v>10058</v>
      </c>
      <c r="K28" s="76">
        <v>10084</v>
      </c>
      <c r="L28" s="76">
        <v>10104</v>
      </c>
      <c r="M28" s="4">
        <v>10106</v>
      </c>
      <c r="N28" s="22">
        <f>M28-'Yearly-改制後'!AX28</f>
        <v>162</v>
      </c>
      <c r="O28" s="23">
        <f>N28/'Yearly-改制後'!AX28*100</f>
        <v>1.6291230893000805</v>
      </c>
      <c r="P28" s="74"/>
    </row>
    <row r="29" spans="1:17" ht="12">
      <c r="A29" s="35" t="s">
        <v>742</v>
      </c>
      <c r="B29" s="39">
        <f>SUM(B$5:B$6,B$11:B$13,B$23:B$24)</f>
        <v>10295553</v>
      </c>
      <c r="C29" s="39">
        <f aca="true" t="shared" si="0" ref="C29:M29">SUM(C$5:C$6,C$11:C$13,C$23:C$24)</f>
        <v>10298041</v>
      </c>
      <c r="D29" s="39">
        <f t="shared" si="0"/>
        <v>10301762</v>
      </c>
      <c r="E29" s="39">
        <f t="shared" si="0"/>
        <v>10307053</v>
      </c>
      <c r="F29" s="39">
        <f t="shared" si="0"/>
        <v>10312741</v>
      </c>
      <c r="G29" s="39">
        <f t="shared" si="0"/>
        <v>10318804</v>
      </c>
      <c r="H29" s="39">
        <f t="shared" si="0"/>
        <v>10325371</v>
      </c>
      <c r="I29" s="39">
        <f t="shared" si="0"/>
        <v>10331053</v>
      </c>
      <c r="J29" s="39">
        <f t="shared" si="0"/>
        <v>10335516</v>
      </c>
      <c r="K29" s="39">
        <f t="shared" si="0"/>
        <v>10341794</v>
      </c>
      <c r="L29" s="39">
        <f t="shared" si="0"/>
        <v>10349092</v>
      </c>
      <c r="M29" s="39">
        <f t="shared" si="0"/>
        <v>10357405</v>
      </c>
      <c r="N29" s="39">
        <f>M29-'Yearly-改制後'!AX31</f>
        <v>66227</v>
      </c>
      <c r="O29" s="81">
        <f>N29/'Yearly-改制後'!AX31*100</f>
        <v>0.6435317706097397</v>
      </c>
      <c r="P29" s="8"/>
      <c r="Q29" s="8"/>
    </row>
    <row r="30" spans="1:17" ht="12">
      <c r="A30" s="36" t="s">
        <v>743</v>
      </c>
      <c r="B30" s="39">
        <f>SUM(B$14:B$17,B$7)</f>
        <v>5760426</v>
      </c>
      <c r="C30" s="39">
        <f aca="true" t="shared" si="1" ref="C30:M30">SUM(C$14:C$17,C$7)</f>
        <v>5759972</v>
      </c>
      <c r="D30" s="39">
        <f t="shared" si="1"/>
        <v>5759708</v>
      </c>
      <c r="E30" s="39">
        <f t="shared" si="1"/>
        <v>5759856</v>
      </c>
      <c r="F30" s="39">
        <f t="shared" si="1"/>
        <v>5759754</v>
      </c>
      <c r="G30" s="39">
        <f t="shared" si="1"/>
        <v>5760199</v>
      </c>
      <c r="H30" s="39">
        <f t="shared" si="1"/>
        <v>5761292</v>
      </c>
      <c r="I30" s="39">
        <f t="shared" si="1"/>
        <v>5762046</v>
      </c>
      <c r="J30" s="39">
        <f t="shared" si="1"/>
        <v>5762051</v>
      </c>
      <c r="K30" s="39">
        <f t="shared" si="1"/>
        <v>5763121</v>
      </c>
      <c r="L30" s="39">
        <f t="shared" si="1"/>
        <v>5764384</v>
      </c>
      <c r="M30" s="39">
        <f t="shared" si="1"/>
        <v>5765806</v>
      </c>
      <c r="N30" s="39">
        <f>M30-'Yearly-改制後'!AX32</f>
        <v>4989</v>
      </c>
      <c r="O30" s="81">
        <f>N30/'Yearly-改制後'!AX32*100</f>
        <v>0.08660229963909633</v>
      </c>
      <c r="P30" s="8"/>
      <c r="Q30" s="8"/>
    </row>
    <row r="31" spans="1:17" ht="12">
      <c r="A31" s="36" t="s">
        <v>744</v>
      </c>
      <c r="B31" s="39">
        <f>SUM(B$8:B$9,B$18:B$19,B$22,B$25)</f>
        <v>6431810</v>
      </c>
      <c r="C31" s="39">
        <f aca="true" t="shared" si="2" ref="C31:M31">SUM(C$8:C$9,C$18:C$19,C$22,C$25)</f>
        <v>6429743</v>
      </c>
      <c r="D31" s="39">
        <f t="shared" si="2"/>
        <v>6427836</v>
      </c>
      <c r="E31" s="39">
        <f t="shared" si="2"/>
        <v>6426783</v>
      </c>
      <c r="F31" s="39">
        <f t="shared" si="2"/>
        <v>6425303</v>
      </c>
      <c r="G31" s="39">
        <f t="shared" si="2"/>
        <v>6424796</v>
      </c>
      <c r="H31" s="39">
        <f t="shared" si="2"/>
        <v>6424595</v>
      </c>
      <c r="I31" s="39">
        <f t="shared" si="2"/>
        <v>6423352</v>
      </c>
      <c r="J31" s="39">
        <f t="shared" si="2"/>
        <v>6422649</v>
      </c>
      <c r="K31" s="39">
        <f t="shared" si="2"/>
        <v>6422440</v>
      </c>
      <c r="L31" s="39">
        <f t="shared" si="2"/>
        <v>6422434</v>
      </c>
      <c r="M31" s="39">
        <f t="shared" si="2"/>
        <v>6422584</v>
      </c>
      <c r="N31" s="39">
        <f>M31-'Yearly-改制後'!AX33</f>
        <v>-10758</v>
      </c>
      <c r="O31" s="81">
        <f>N31/'Yearly-改制後'!AX33*100</f>
        <v>-0.16722257265352908</v>
      </c>
      <c r="P31" s="8"/>
      <c r="Q31" s="8"/>
    </row>
    <row r="32" spans="1:17" ht="12">
      <c r="A32" s="36" t="s">
        <v>745</v>
      </c>
      <c r="B32" s="40">
        <f>SUM(B$20:B$21)</f>
        <v>569147</v>
      </c>
      <c r="C32" s="40">
        <f aca="true" t="shared" si="3" ref="C32:M32">SUM(C$20:C$21)</f>
        <v>568795</v>
      </c>
      <c r="D32" s="40">
        <f t="shared" si="3"/>
        <v>568416</v>
      </c>
      <c r="E32" s="40">
        <f t="shared" si="3"/>
        <v>567997</v>
      </c>
      <c r="F32" s="40">
        <f t="shared" si="3"/>
        <v>567461</v>
      </c>
      <c r="G32" s="40">
        <f t="shared" si="3"/>
        <v>566977</v>
      </c>
      <c r="H32" s="40">
        <f t="shared" si="3"/>
        <v>566581</v>
      </c>
      <c r="I32" s="40">
        <f t="shared" si="3"/>
        <v>566083</v>
      </c>
      <c r="J32" s="40">
        <f t="shared" si="3"/>
        <v>565609</v>
      </c>
      <c r="K32" s="40">
        <f t="shared" si="3"/>
        <v>565339</v>
      </c>
      <c r="L32" s="40">
        <f t="shared" si="3"/>
        <v>565266</v>
      </c>
      <c r="M32" s="40">
        <f t="shared" si="3"/>
        <v>565128</v>
      </c>
      <c r="N32" s="39">
        <f>M32-'Yearly-改制後'!AX34</f>
        <v>-4350</v>
      </c>
      <c r="O32" s="81">
        <f>N32/'Yearly-改制後'!AX34*100</f>
        <v>-0.7638574273281847</v>
      </c>
      <c r="P32" s="80"/>
      <c r="Q32" s="80"/>
    </row>
    <row r="33" spans="1:13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1:13" ht="14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1"/>
    </row>
    <row r="35" spans="1:13" ht="14.25">
      <c r="A35" s="5"/>
      <c r="B35" s="78"/>
      <c r="C35" s="3"/>
      <c r="D35" s="3"/>
      <c r="E35" s="3"/>
      <c r="F35" s="3"/>
      <c r="G35" s="3"/>
      <c r="H35" s="3"/>
      <c r="I35" s="3"/>
      <c r="J35" s="3"/>
      <c r="K35" s="3"/>
      <c r="L35" s="3"/>
      <c r="M35" s="11"/>
    </row>
    <row r="36" spans="1:13" ht="14.25">
      <c r="A36" s="5"/>
      <c r="B36" s="78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7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102" t="s">
        <v>724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6" customFormat="1" ht="20.25" customHeight="1">
      <c r="A2" s="51" t="s">
        <v>664</v>
      </c>
      <c r="B2" s="25" t="s">
        <v>712</v>
      </c>
      <c r="C2" s="25" t="s">
        <v>713</v>
      </c>
      <c r="D2" s="25" t="s">
        <v>714</v>
      </c>
      <c r="E2" s="25" t="s">
        <v>715</v>
      </c>
      <c r="F2" s="25" t="s">
        <v>716</v>
      </c>
      <c r="G2" s="25" t="s">
        <v>717</v>
      </c>
      <c r="H2" s="25" t="s">
        <v>718</v>
      </c>
      <c r="I2" s="25" t="s">
        <v>719</v>
      </c>
      <c r="J2" s="25" t="s">
        <v>720</v>
      </c>
      <c r="K2" s="25" t="s">
        <v>721</v>
      </c>
      <c r="L2" s="25" t="s">
        <v>722</v>
      </c>
      <c r="M2" s="25" t="s">
        <v>723</v>
      </c>
      <c r="N2" s="46" t="s">
        <v>665</v>
      </c>
      <c r="O2" s="46" t="s">
        <v>666</v>
      </c>
    </row>
    <row r="3" spans="1:15" s="48" customFormat="1" ht="20.25" customHeight="1">
      <c r="A3" s="61" t="s">
        <v>667</v>
      </c>
      <c r="B3" s="62" t="s">
        <v>668</v>
      </c>
      <c r="C3" s="49" t="s">
        <v>669</v>
      </c>
      <c r="D3" s="49" t="s">
        <v>670</v>
      </c>
      <c r="E3" s="62" t="s">
        <v>671</v>
      </c>
      <c r="F3" s="62" t="s">
        <v>672</v>
      </c>
      <c r="G3" s="62" t="s">
        <v>673</v>
      </c>
      <c r="H3" s="62" t="s">
        <v>674</v>
      </c>
      <c r="I3" s="62" t="s">
        <v>675</v>
      </c>
      <c r="J3" s="62" t="s">
        <v>676</v>
      </c>
      <c r="K3" s="62" t="s">
        <v>677</v>
      </c>
      <c r="L3" s="62" t="s">
        <v>678</v>
      </c>
      <c r="M3" s="63" t="s">
        <v>679</v>
      </c>
      <c r="N3" s="52" t="s">
        <v>211</v>
      </c>
      <c r="O3" s="52" t="s">
        <v>213</v>
      </c>
    </row>
    <row r="4" spans="1:18" ht="13.5" customHeight="1">
      <c r="A4" s="29" t="s">
        <v>680</v>
      </c>
      <c r="B4" s="4">
        <v>23124514</v>
      </c>
      <c r="C4" s="4">
        <v>23127845</v>
      </c>
      <c r="D4" s="4">
        <v>23131093</v>
      </c>
      <c r="E4" s="4">
        <v>23133074</v>
      </c>
      <c r="F4" s="4">
        <v>23135715</v>
      </c>
      <c r="G4" s="4">
        <v>23138381</v>
      </c>
      <c r="H4" s="4">
        <v>23142460</v>
      </c>
      <c r="I4" s="4">
        <v>23145020</v>
      </c>
      <c r="J4" s="4">
        <v>23146090</v>
      </c>
      <c r="K4" s="76">
        <v>23150923</v>
      </c>
      <c r="L4" s="76">
        <v>23157178</v>
      </c>
      <c r="M4" s="12">
        <v>23162123</v>
      </c>
      <c r="N4" s="22">
        <f>M4-'2009'!M4</f>
        <v>42351</v>
      </c>
      <c r="O4" s="23">
        <f>N4/'2009'!M4*100</f>
        <v>0.1831808721989127</v>
      </c>
      <c r="R4" s="74"/>
    </row>
    <row r="5" spans="1:18" ht="13.5" customHeight="1">
      <c r="A5" s="30" t="s">
        <v>681</v>
      </c>
      <c r="B5" s="4">
        <v>18885950</v>
      </c>
      <c r="C5" s="4">
        <v>18890003</v>
      </c>
      <c r="D5" s="4">
        <v>18893326</v>
      </c>
      <c r="E5" s="4">
        <v>18896072</v>
      </c>
      <c r="F5" s="4">
        <v>18898156</v>
      </c>
      <c r="G5" s="4">
        <v>18902312</v>
      </c>
      <c r="H5" s="4">
        <v>18902719</v>
      </c>
      <c r="I5" s="4">
        <v>18904564</v>
      </c>
      <c r="J5" s="4">
        <v>18901674</v>
      </c>
      <c r="K5" s="76">
        <v>18901580</v>
      </c>
      <c r="L5" s="76">
        <v>18904458</v>
      </c>
      <c r="M5" s="12">
        <v>18906096</v>
      </c>
      <c r="N5" s="22">
        <f>M5-'2009'!M5</f>
        <v>25388</v>
      </c>
      <c r="O5" s="23">
        <f>N5/'2009'!M5*100</f>
        <v>0.1344652965344308</v>
      </c>
      <c r="R5" s="74"/>
    </row>
    <row r="6" spans="1:18" ht="13.5" customHeight="1">
      <c r="A6" s="64" t="s">
        <v>682</v>
      </c>
      <c r="B6" s="4">
        <v>3876070</v>
      </c>
      <c r="C6" s="4">
        <v>3878282</v>
      </c>
      <c r="D6" s="4">
        <v>3882039</v>
      </c>
      <c r="E6" s="4">
        <v>3884754</v>
      </c>
      <c r="F6" s="4">
        <v>3885507</v>
      </c>
      <c r="G6" s="4">
        <v>3880743</v>
      </c>
      <c r="H6" s="4">
        <v>3889049</v>
      </c>
      <c r="I6" s="4">
        <v>3892616</v>
      </c>
      <c r="J6" s="4">
        <v>3892603</v>
      </c>
      <c r="K6" s="76">
        <v>3893740</v>
      </c>
      <c r="L6" s="76">
        <v>3896316</v>
      </c>
      <c r="M6" s="12">
        <v>3897367</v>
      </c>
      <c r="N6" s="22">
        <f>M6-'2009'!M6</f>
        <v>23714</v>
      </c>
      <c r="O6" s="23">
        <f>N6/'2009'!M6*100</f>
        <v>0.6121869976479566</v>
      </c>
      <c r="R6" s="74"/>
    </row>
    <row r="7" spans="1:18" ht="13.5" customHeight="1">
      <c r="A7" s="64" t="s">
        <v>683</v>
      </c>
      <c r="B7" s="4">
        <v>461876</v>
      </c>
      <c r="C7" s="4">
        <v>461901</v>
      </c>
      <c r="D7" s="4">
        <v>461783</v>
      </c>
      <c r="E7" s="4">
        <v>461592</v>
      </c>
      <c r="F7" s="4">
        <v>461409</v>
      </c>
      <c r="G7" s="4">
        <v>460604</v>
      </c>
      <c r="H7" s="4">
        <v>460676</v>
      </c>
      <c r="I7" s="4">
        <v>460719</v>
      </c>
      <c r="J7" s="4">
        <v>460679</v>
      </c>
      <c r="K7" s="76">
        <v>460570</v>
      </c>
      <c r="L7" s="76">
        <v>460558</v>
      </c>
      <c r="M7" s="12">
        <v>460486</v>
      </c>
      <c r="N7" s="22">
        <f>M7-'2009'!M7</f>
        <v>-1139</v>
      </c>
      <c r="O7" s="23">
        <f>N7/'2009'!M7*100</f>
        <v>-0.24673707013268348</v>
      </c>
      <c r="R7" s="74"/>
    </row>
    <row r="8" spans="1:18" ht="13.5" customHeight="1">
      <c r="A8" s="64" t="s">
        <v>684</v>
      </c>
      <c r="B8" s="4">
        <v>1980038</v>
      </c>
      <c r="C8" s="4">
        <v>1981364</v>
      </c>
      <c r="D8" s="4">
        <v>1982961</v>
      </c>
      <c r="E8" s="4">
        <v>1985209</v>
      </c>
      <c r="F8" s="4">
        <v>1990917</v>
      </c>
      <c r="G8" s="4">
        <v>2017047</v>
      </c>
      <c r="H8" s="4">
        <v>2006213</v>
      </c>
      <c r="I8" s="4">
        <v>2003205</v>
      </c>
      <c r="J8" s="4">
        <v>2002318</v>
      </c>
      <c r="K8" s="76">
        <v>2001537</v>
      </c>
      <c r="L8" s="76">
        <v>2001455</v>
      </c>
      <c r="M8" s="12">
        <v>2002060</v>
      </c>
      <c r="N8" s="22">
        <f>M8-'2009'!M8</f>
        <v>23278</v>
      </c>
      <c r="O8" s="23">
        <f>N8/'2009'!M8*100</f>
        <v>1.1763802177298963</v>
      </c>
      <c r="R8" s="74"/>
    </row>
    <row r="9" spans="1:18" ht="13.5" customHeight="1">
      <c r="A9" s="64" t="s">
        <v>685</v>
      </c>
      <c r="B9" s="4">
        <v>511288</v>
      </c>
      <c r="C9" s="4">
        <v>511608</v>
      </c>
      <c r="D9" s="4">
        <v>511852</v>
      </c>
      <c r="E9" s="4">
        <v>512147</v>
      </c>
      <c r="F9" s="4">
        <v>511855</v>
      </c>
      <c r="G9" s="4">
        <v>509802</v>
      </c>
      <c r="H9" s="4">
        <v>510874</v>
      </c>
      <c r="I9" s="4">
        <v>511644</v>
      </c>
      <c r="J9" s="4">
        <v>512097</v>
      </c>
      <c r="K9" s="76">
        <v>512353</v>
      </c>
      <c r="L9" s="76">
        <v>512541</v>
      </c>
      <c r="M9" s="12">
        <v>513015</v>
      </c>
      <c r="N9" s="22">
        <f>M9-'2009'!M9</f>
        <v>2133</v>
      </c>
      <c r="O9" s="23">
        <f>N9/'2009'!M9*100</f>
        <v>0.4175132418053484</v>
      </c>
      <c r="R9" s="74"/>
    </row>
    <row r="10" spans="1:18" ht="13.5" customHeight="1">
      <c r="A10" s="64" t="s">
        <v>686</v>
      </c>
      <c r="B10" s="4">
        <v>561946</v>
      </c>
      <c r="C10" s="4">
        <v>561946</v>
      </c>
      <c r="D10" s="4">
        <v>561622</v>
      </c>
      <c r="E10" s="4">
        <v>561392</v>
      </c>
      <c r="F10" s="4">
        <v>561319</v>
      </c>
      <c r="G10" s="4">
        <v>559921</v>
      </c>
      <c r="H10" s="4">
        <v>560214</v>
      </c>
      <c r="I10" s="4">
        <v>560561</v>
      </c>
      <c r="J10" s="4">
        <v>560557</v>
      </c>
      <c r="K10" s="76">
        <v>560617</v>
      </c>
      <c r="L10" s="76">
        <v>560795</v>
      </c>
      <c r="M10" s="12">
        <v>560968</v>
      </c>
      <c r="N10" s="22">
        <f>M10-'2009'!M10</f>
        <v>-776</v>
      </c>
      <c r="O10" s="23">
        <f>N10/'2009'!M10*100</f>
        <v>-0.1381412173516762</v>
      </c>
      <c r="R10" s="74"/>
    </row>
    <row r="11" spans="1:18" ht="13.5" customHeight="1">
      <c r="A11" s="64" t="s">
        <v>687</v>
      </c>
      <c r="B11" s="4">
        <v>1562197</v>
      </c>
      <c r="C11" s="4">
        <v>1562335</v>
      </c>
      <c r="D11" s="4">
        <v>1562657</v>
      </c>
      <c r="E11" s="4">
        <v>1562780</v>
      </c>
      <c r="F11" s="4">
        <v>1562567</v>
      </c>
      <c r="G11" s="4">
        <v>1561882</v>
      </c>
      <c r="H11" s="4">
        <v>1563334</v>
      </c>
      <c r="I11" s="4">
        <v>1564130</v>
      </c>
      <c r="J11" s="4">
        <v>1564577</v>
      </c>
      <c r="K11" s="76">
        <v>1564994</v>
      </c>
      <c r="L11" s="76">
        <v>1565499</v>
      </c>
      <c r="M11" s="12">
        <v>1566120</v>
      </c>
      <c r="N11" s="22">
        <f>M11-'2009'!M11</f>
        <v>3994</v>
      </c>
      <c r="O11" s="23">
        <f>N11/'2009'!M11*100</f>
        <v>0.25567719889432733</v>
      </c>
      <c r="R11" s="74"/>
    </row>
    <row r="12" spans="1:18" ht="13.5" customHeight="1">
      <c r="A12" s="64" t="s">
        <v>688</v>
      </c>
      <c r="B12" s="4">
        <v>1312491</v>
      </c>
      <c r="C12" s="4">
        <v>1312355</v>
      </c>
      <c r="D12" s="4">
        <v>1311701</v>
      </c>
      <c r="E12" s="4">
        <v>1311188</v>
      </c>
      <c r="F12" s="4">
        <v>1310398</v>
      </c>
      <c r="G12" s="4">
        <v>1308926</v>
      </c>
      <c r="H12" s="4">
        <v>1308676</v>
      </c>
      <c r="I12" s="4">
        <v>1308326</v>
      </c>
      <c r="J12" s="4">
        <v>1307843</v>
      </c>
      <c r="K12" s="76">
        <v>1307500</v>
      </c>
      <c r="L12" s="76">
        <v>1307465</v>
      </c>
      <c r="M12" s="12">
        <v>1307286</v>
      </c>
      <c r="N12" s="22">
        <f>M12-'2009'!M12</f>
        <v>-5181</v>
      </c>
      <c r="O12" s="23">
        <f>N12/'2009'!M12*100</f>
        <v>-0.39475278235567063</v>
      </c>
      <c r="R12" s="74"/>
    </row>
    <row r="13" spans="1:18" ht="13.5" customHeight="1">
      <c r="A13" s="64" t="s">
        <v>689</v>
      </c>
      <c r="B13" s="4">
        <v>530875</v>
      </c>
      <c r="C13" s="4">
        <v>530705</v>
      </c>
      <c r="D13" s="4">
        <v>530198</v>
      </c>
      <c r="E13" s="4">
        <v>529767</v>
      </c>
      <c r="F13" s="4">
        <v>529321</v>
      </c>
      <c r="G13" s="4">
        <v>528283</v>
      </c>
      <c r="H13" s="4">
        <v>527940</v>
      </c>
      <c r="I13" s="4">
        <v>527774</v>
      </c>
      <c r="J13" s="4">
        <v>527299</v>
      </c>
      <c r="K13" s="76">
        <v>526911</v>
      </c>
      <c r="L13" s="76">
        <v>526732</v>
      </c>
      <c r="M13" s="12">
        <v>526491</v>
      </c>
      <c r="N13" s="22">
        <f>M13-'2009'!M13</f>
        <v>-4333</v>
      </c>
      <c r="O13" s="23">
        <f>N13/'2009'!M13*100</f>
        <v>-0.8162780884059501</v>
      </c>
      <c r="R13" s="74"/>
    </row>
    <row r="14" spans="1:18" ht="13.5" customHeight="1">
      <c r="A14" s="64" t="s">
        <v>690</v>
      </c>
      <c r="B14" s="4">
        <v>722688</v>
      </c>
      <c r="C14" s="4">
        <v>722615</v>
      </c>
      <c r="D14" s="4">
        <v>721784</v>
      </c>
      <c r="E14" s="4">
        <v>721121</v>
      </c>
      <c r="F14" s="4">
        <v>720469</v>
      </c>
      <c r="G14" s="4">
        <v>718671</v>
      </c>
      <c r="H14" s="4">
        <v>718231</v>
      </c>
      <c r="I14" s="4">
        <v>718196</v>
      </c>
      <c r="J14" s="4">
        <v>718054</v>
      </c>
      <c r="K14" s="76">
        <v>717915</v>
      </c>
      <c r="L14" s="76">
        <v>717763</v>
      </c>
      <c r="M14" s="12">
        <v>717653</v>
      </c>
      <c r="N14" s="22">
        <f>M14-'2009'!M14</f>
        <v>-5142</v>
      </c>
      <c r="O14" s="23">
        <f>N14/'2009'!M14*100</f>
        <v>-0.7114050318555053</v>
      </c>
      <c r="R14" s="74"/>
    </row>
    <row r="15" spans="1:18" ht="13.5" customHeight="1">
      <c r="A15" s="64" t="s">
        <v>691</v>
      </c>
      <c r="B15" s="4">
        <v>547709</v>
      </c>
      <c r="C15" s="4">
        <v>547628</v>
      </c>
      <c r="D15" s="4">
        <v>546901</v>
      </c>
      <c r="E15" s="4">
        <v>546386</v>
      </c>
      <c r="F15" s="4">
        <v>545878</v>
      </c>
      <c r="G15" s="4">
        <v>544782</v>
      </c>
      <c r="H15" s="4">
        <v>544374</v>
      </c>
      <c r="I15" s="4">
        <v>544236</v>
      </c>
      <c r="J15" s="4">
        <v>543853</v>
      </c>
      <c r="K15" s="76">
        <v>543738</v>
      </c>
      <c r="L15" s="76">
        <v>543552</v>
      </c>
      <c r="M15" s="12">
        <v>543248</v>
      </c>
      <c r="N15" s="22">
        <f>M15-'2009'!M15</f>
        <v>-4468</v>
      </c>
      <c r="O15" s="23">
        <f>N15/'2009'!M15*100</f>
        <v>-0.8157512287389815</v>
      </c>
      <c r="R15" s="74"/>
    </row>
    <row r="16" spans="1:18" ht="13.5" customHeight="1">
      <c r="A16" s="64" t="s">
        <v>692</v>
      </c>
      <c r="B16" s="4">
        <v>1104009</v>
      </c>
      <c r="C16" s="4">
        <v>1103642</v>
      </c>
      <c r="D16" s="4">
        <v>1103517</v>
      </c>
      <c r="E16" s="4">
        <v>1103276</v>
      </c>
      <c r="F16" s="4">
        <v>1102889</v>
      </c>
      <c r="G16" s="4">
        <v>1102059</v>
      </c>
      <c r="H16" s="4">
        <v>1102268</v>
      </c>
      <c r="I16" s="4">
        <v>1102096</v>
      </c>
      <c r="J16" s="4">
        <v>1101866</v>
      </c>
      <c r="K16" s="76">
        <v>1101877</v>
      </c>
      <c r="L16" s="76">
        <v>1101853</v>
      </c>
      <c r="M16" s="12">
        <v>1101521</v>
      </c>
      <c r="N16" s="22">
        <f>M16-'2009'!M16</f>
        <v>-2825</v>
      </c>
      <c r="O16" s="23">
        <f>N16/'2009'!M16*100</f>
        <v>-0.2558075096029686</v>
      </c>
      <c r="R16" s="74"/>
    </row>
    <row r="17" spans="1:18" ht="13.5" customHeight="1">
      <c r="A17" s="64" t="s">
        <v>693</v>
      </c>
      <c r="B17" s="4">
        <v>1242783</v>
      </c>
      <c r="C17" s="4">
        <v>1242834</v>
      </c>
      <c r="D17" s="4">
        <v>1242985</v>
      </c>
      <c r="E17" s="4">
        <v>1243050</v>
      </c>
      <c r="F17" s="4">
        <v>1243279</v>
      </c>
      <c r="G17" s="4">
        <v>1242555</v>
      </c>
      <c r="H17" s="4">
        <v>1243300</v>
      </c>
      <c r="I17" s="4">
        <v>1243453</v>
      </c>
      <c r="J17" s="4">
        <v>1243332</v>
      </c>
      <c r="K17" s="76">
        <v>1243273</v>
      </c>
      <c r="L17" s="76">
        <v>1243410</v>
      </c>
      <c r="M17" s="12">
        <v>1243536</v>
      </c>
      <c r="N17" s="22">
        <f>M17-'2009'!M17</f>
        <v>563</v>
      </c>
      <c r="O17" s="23">
        <f>N17/'2009'!M17*100</f>
        <v>0.04529462828235207</v>
      </c>
      <c r="R17" s="74"/>
    </row>
    <row r="18" spans="1:18" ht="13.5" customHeight="1">
      <c r="A18" s="64" t="s">
        <v>694</v>
      </c>
      <c r="B18" s="4">
        <v>882339</v>
      </c>
      <c r="C18" s="4">
        <v>882191</v>
      </c>
      <c r="D18" s="4">
        <v>881385</v>
      </c>
      <c r="E18" s="4">
        <v>880550</v>
      </c>
      <c r="F18" s="4">
        <v>879746</v>
      </c>
      <c r="G18" s="4">
        <v>878062</v>
      </c>
      <c r="H18" s="4">
        <v>877109</v>
      </c>
      <c r="I18" s="4">
        <v>876181</v>
      </c>
      <c r="J18" s="4">
        <v>875379</v>
      </c>
      <c r="K18" s="76">
        <v>874696</v>
      </c>
      <c r="L18" s="76">
        <v>874081</v>
      </c>
      <c r="M18" s="12">
        <v>873509</v>
      </c>
      <c r="N18" s="22">
        <f>M18-'2009'!M18</f>
        <v>-9131</v>
      </c>
      <c r="O18" s="23">
        <f>N18/'2009'!M18*100</f>
        <v>-1.0345101060455</v>
      </c>
      <c r="R18" s="74"/>
    </row>
    <row r="19" spans="1:18" ht="13.5" customHeight="1">
      <c r="A19" s="64" t="s">
        <v>695</v>
      </c>
      <c r="B19" s="4">
        <v>232821</v>
      </c>
      <c r="C19" s="4">
        <v>232913</v>
      </c>
      <c r="D19" s="4">
        <v>232688</v>
      </c>
      <c r="E19" s="4">
        <v>232491</v>
      </c>
      <c r="F19" s="4">
        <v>232226</v>
      </c>
      <c r="G19" s="4">
        <v>231737</v>
      </c>
      <c r="H19" s="4">
        <v>231421</v>
      </c>
      <c r="I19" s="4">
        <v>231140</v>
      </c>
      <c r="J19" s="4">
        <v>230941</v>
      </c>
      <c r="K19" s="76">
        <v>230832</v>
      </c>
      <c r="L19" s="76">
        <v>230729</v>
      </c>
      <c r="M19" s="12">
        <v>230673</v>
      </c>
      <c r="N19" s="22">
        <f>M19-'2009'!M19</f>
        <v>-1824</v>
      </c>
      <c r="O19" s="23">
        <f>N19/'2009'!M19*100</f>
        <v>-0.7845262519516382</v>
      </c>
      <c r="R19" s="74"/>
    </row>
    <row r="20" spans="1:18" ht="13.5" customHeight="1">
      <c r="A20" s="64" t="s">
        <v>696</v>
      </c>
      <c r="B20" s="4">
        <v>341026</v>
      </c>
      <c r="C20" s="4">
        <v>340997</v>
      </c>
      <c r="D20" s="4">
        <v>340794</v>
      </c>
      <c r="E20" s="4">
        <v>340705</v>
      </c>
      <c r="F20" s="4">
        <v>340423</v>
      </c>
      <c r="G20" s="4">
        <v>339671</v>
      </c>
      <c r="H20" s="4">
        <v>339659</v>
      </c>
      <c r="I20" s="4">
        <v>339546</v>
      </c>
      <c r="J20" s="4">
        <v>339295</v>
      </c>
      <c r="K20" s="76">
        <v>339092</v>
      </c>
      <c r="L20" s="76">
        <v>338961</v>
      </c>
      <c r="M20" s="12">
        <v>338805</v>
      </c>
      <c r="N20" s="22">
        <f>M20-'2009'!M20</f>
        <v>-2159</v>
      </c>
      <c r="O20" s="23">
        <f>N20/'2009'!M20*100</f>
        <v>-0.633204678499783</v>
      </c>
      <c r="R20" s="74"/>
    </row>
    <row r="21" spans="1:18" ht="13.5" customHeight="1">
      <c r="A21" s="64" t="s">
        <v>697</v>
      </c>
      <c r="B21" s="4">
        <v>96387</v>
      </c>
      <c r="C21" s="4">
        <v>96426</v>
      </c>
      <c r="D21" s="4">
        <v>96459</v>
      </c>
      <c r="E21" s="4">
        <v>96455</v>
      </c>
      <c r="F21" s="4">
        <v>96467</v>
      </c>
      <c r="G21" s="4">
        <v>96388</v>
      </c>
      <c r="H21" s="4">
        <v>96436</v>
      </c>
      <c r="I21" s="4">
        <v>96490</v>
      </c>
      <c r="J21" s="4">
        <v>96488</v>
      </c>
      <c r="K21" s="76">
        <v>96711</v>
      </c>
      <c r="L21" s="76">
        <v>96797</v>
      </c>
      <c r="M21" s="12">
        <v>96918</v>
      </c>
      <c r="N21" s="22">
        <f>M21-'2009'!M21</f>
        <v>708</v>
      </c>
      <c r="O21" s="23">
        <f>N21/'2009'!M21*100</f>
        <v>0.7358902400997817</v>
      </c>
      <c r="R21" s="74"/>
    </row>
    <row r="22" spans="1:18" ht="13.5" customHeight="1">
      <c r="A22" s="64" t="s">
        <v>698</v>
      </c>
      <c r="B22" s="4">
        <v>388136</v>
      </c>
      <c r="C22" s="4">
        <v>388017</v>
      </c>
      <c r="D22" s="4">
        <v>387624</v>
      </c>
      <c r="E22" s="4">
        <v>387207</v>
      </c>
      <c r="F22" s="4">
        <v>386757</v>
      </c>
      <c r="G22" s="4">
        <v>385869</v>
      </c>
      <c r="H22" s="4">
        <v>385532</v>
      </c>
      <c r="I22" s="4">
        <v>385388</v>
      </c>
      <c r="J22" s="4">
        <v>384954</v>
      </c>
      <c r="K22" s="76">
        <v>384590</v>
      </c>
      <c r="L22" s="76">
        <v>384296</v>
      </c>
      <c r="M22" s="12">
        <v>384134</v>
      </c>
      <c r="N22" s="22">
        <f>M22-'2009'!M22</f>
        <v>-4187</v>
      </c>
      <c r="O22" s="23">
        <f>N22/'2009'!M22*100</f>
        <v>-1.078231669160308</v>
      </c>
      <c r="R22" s="74"/>
    </row>
    <row r="23" spans="1:18" ht="13.5" customHeight="1">
      <c r="A23" s="64" t="s">
        <v>699</v>
      </c>
      <c r="B23" s="4">
        <v>411981</v>
      </c>
      <c r="C23" s="4">
        <v>412233</v>
      </c>
      <c r="D23" s="4">
        <v>412850</v>
      </c>
      <c r="E23" s="4">
        <v>413317</v>
      </c>
      <c r="F23" s="4">
        <v>413384</v>
      </c>
      <c r="G23" s="4">
        <v>412893</v>
      </c>
      <c r="H23" s="4">
        <v>413482</v>
      </c>
      <c r="I23" s="4">
        <v>414004</v>
      </c>
      <c r="J23" s="4">
        <v>414323</v>
      </c>
      <c r="K23" s="76">
        <v>414682</v>
      </c>
      <c r="L23" s="76">
        <v>415004</v>
      </c>
      <c r="M23" s="12">
        <v>415344</v>
      </c>
      <c r="N23" s="22">
        <f>M23-'2009'!M23</f>
        <v>3757</v>
      </c>
      <c r="O23" s="23">
        <f>N23/'2009'!M23*100</f>
        <v>0.9128082276651109</v>
      </c>
      <c r="R23" s="74"/>
    </row>
    <row r="24" spans="1:18" ht="13.5" customHeight="1">
      <c r="A24" s="64" t="s">
        <v>700</v>
      </c>
      <c r="B24" s="4">
        <v>1074277</v>
      </c>
      <c r="C24" s="4">
        <v>1074897</v>
      </c>
      <c r="D24" s="4">
        <v>1076161</v>
      </c>
      <c r="E24" s="4">
        <v>1077182</v>
      </c>
      <c r="F24" s="4">
        <v>1077996</v>
      </c>
      <c r="G24" s="4">
        <v>1078023</v>
      </c>
      <c r="H24" s="4">
        <v>1079343</v>
      </c>
      <c r="I24" s="4">
        <v>1080140</v>
      </c>
      <c r="J24" s="4">
        <v>1080617</v>
      </c>
      <c r="K24" s="76">
        <v>1081487</v>
      </c>
      <c r="L24" s="76">
        <v>1082163</v>
      </c>
      <c r="M24" s="12">
        <v>1082299</v>
      </c>
      <c r="N24" s="22">
        <f>M24-'2009'!M24</f>
        <v>8664</v>
      </c>
      <c r="O24" s="23">
        <f>N24/'2009'!M24*100</f>
        <v>0.8069781629697244</v>
      </c>
      <c r="R24" s="74"/>
    </row>
    <row r="25" spans="1:18" ht="13.5" customHeight="1">
      <c r="A25" s="64" t="s">
        <v>701</v>
      </c>
      <c r="B25" s="4">
        <v>273778</v>
      </c>
      <c r="C25" s="4">
        <v>273691</v>
      </c>
      <c r="D25" s="4">
        <v>273717</v>
      </c>
      <c r="E25" s="4">
        <v>273639</v>
      </c>
      <c r="F25" s="4">
        <v>273444</v>
      </c>
      <c r="G25" s="4">
        <v>272882</v>
      </c>
      <c r="H25" s="4">
        <v>272833</v>
      </c>
      <c r="I25" s="4">
        <v>272782</v>
      </c>
      <c r="J25" s="4">
        <v>272711</v>
      </c>
      <c r="K25" s="76">
        <v>272523</v>
      </c>
      <c r="L25" s="76">
        <v>272422</v>
      </c>
      <c r="M25" s="12">
        <v>272390</v>
      </c>
      <c r="N25" s="22">
        <f>M25-'2009'!M25</f>
        <v>-1471</v>
      </c>
      <c r="O25" s="23">
        <f>N25/'2009'!M25*100</f>
        <v>-0.5371338014540223</v>
      </c>
      <c r="R25" s="74"/>
    </row>
    <row r="26" spans="1:18" ht="13.5" customHeight="1">
      <c r="A26" s="64" t="s">
        <v>702</v>
      </c>
      <c r="B26" s="4">
        <v>771235</v>
      </c>
      <c r="C26" s="4">
        <v>771423</v>
      </c>
      <c r="D26" s="4">
        <v>771648</v>
      </c>
      <c r="E26" s="4">
        <v>771864</v>
      </c>
      <c r="F26" s="4">
        <v>771905</v>
      </c>
      <c r="G26" s="4">
        <v>771512</v>
      </c>
      <c r="H26" s="4">
        <v>771755</v>
      </c>
      <c r="I26" s="4">
        <v>771937</v>
      </c>
      <c r="J26" s="4">
        <v>771888</v>
      </c>
      <c r="K26" s="76">
        <v>771942</v>
      </c>
      <c r="L26" s="76">
        <v>772066</v>
      </c>
      <c r="M26" s="12">
        <v>772273</v>
      </c>
      <c r="N26" s="22">
        <f>M26-'2009'!M26</f>
        <v>1213</v>
      </c>
      <c r="O26" s="23">
        <f>N26/'2009'!M26*100</f>
        <v>0.1573159027831816</v>
      </c>
      <c r="R26" s="74"/>
    </row>
    <row r="27" spans="1:18" ht="13.5" customHeight="1">
      <c r="A27" s="30" t="s">
        <v>703</v>
      </c>
      <c r="B27" s="4">
        <v>2606151</v>
      </c>
      <c r="C27" s="4">
        <v>2605063</v>
      </c>
      <c r="D27" s="4">
        <v>2604744</v>
      </c>
      <c r="E27" s="4">
        <v>2603651</v>
      </c>
      <c r="F27" s="4">
        <v>2604150</v>
      </c>
      <c r="G27" s="4">
        <v>2602868</v>
      </c>
      <c r="H27" s="4">
        <v>2605357</v>
      </c>
      <c r="I27" s="4">
        <v>2605309</v>
      </c>
      <c r="J27" s="4">
        <v>2608923</v>
      </c>
      <c r="K27" s="76">
        <v>2613071</v>
      </c>
      <c r="L27" s="76">
        <v>2615613</v>
      </c>
      <c r="M27" s="12">
        <v>2618772</v>
      </c>
      <c r="N27" s="22">
        <f>M27-'2009'!M27</f>
        <v>11344</v>
      </c>
      <c r="O27" s="23">
        <f>N27/'2009'!M27*100</f>
        <v>0.4350647457954736</v>
      </c>
      <c r="R27" s="74"/>
    </row>
    <row r="28" spans="1:18" ht="13.5" customHeight="1">
      <c r="A28" s="30" t="s">
        <v>704</v>
      </c>
      <c r="B28" s="4">
        <v>1528206</v>
      </c>
      <c r="C28" s="4">
        <v>1528261</v>
      </c>
      <c r="D28" s="4">
        <v>1528306</v>
      </c>
      <c r="E28" s="4">
        <v>1528430</v>
      </c>
      <c r="F28" s="4">
        <v>1528386</v>
      </c>
      <c r="G28" s="4">
        <v>1528127</v>
      </c>
      <c r="H28" s="4">
        <v>1529049</v>
      </c>
      <c r="I28" s="4">
        <v>1529415</v>
      </c>
      <c r="J28" s="4">
        <v>1529445</v>
      </c>
      <c r="K28" s="76">
        <v>1529719</v>
      </c>
      <c r="L28" s="76">
        <v>1530182</v>
      </c>
      <c r="M28" s="12">
        <v>1529947</v>
      </c>
      <c r="N28" s="22">
        <f>M28-'2009'!M28</f>
        <v>2033</v>
      </c>
      <c r="O28" s="23">
        <f>N28/'2009'!M28*100</f>
        <v>0.1330572270428833</v>
      </c>
      <c r="R28" s="74"/>
    </row>
    <row r="29" spans="1:18" ht="13.5" customHeight="1">
      <c r="A29" s="30" t="s">
        <v>705</v>
      </c>
      <c r="B29" s="4">
        <v>104207</v>
      </c>
      <c r="C29" s="4">
        <v>104518</v>
      </c>
      <c r="D29" s="4">
        <v>104717</v>
      </c>
      <c r="E29" s="4">
        <v>104921</v>
      </c>
      <c r="F29" s="4">
        <v>105023</v>
      </c>
      <c r="G29" s="4">
        <v>105074</v>
      </c>
      <c r="H29" s="4">
        <v>105335</v>
      </c>
      <c r="I29" s="4">
        <v>105732</v>
      </c>
      <c r="J29" s="4">
        <v>106048</v>
      </c>
      <c r="K29" s="76">
        <v>106553</v>
      </c>
      <c r="L29" s="76">
        <v>106925</v>
      </c>
      <c r="M29" s="12">
        <v>107308</v>
      </c>
      <c r="N29" s="22">
        <f>M29-'2009'!M29</f>
        <v>3586</v>
      </c>
      <c r="O29" s="23">
        <f>N29/'2009'!M29*100</f>
        <v>3.4573186016467097</v>
      </c>
      <c r="R29" s="74"/>
    </row>
    <row r="30" spans="1:18" ht="13.5" customHeight="1">
      <c r="A30" s="64" t="s">
        <v>706</v>
      </c>
      <c r="B30" s="4">
        <v>94205</v>
      </c>
      <c r="C30" s="4">
        <v>94474</v>
      </c>
      <c r="D30" s="4">
        <v>94701</v>
      </c>
      <c r="E30" s="4">
        <v>94911</v>
      </c>
      <c r="F30" s="4">
        <v>95038</v>
      </c>
      <c r="G30" s="4">
        <v>95145</v>
      </c>
      <c r="H30" s="4">
        <v>95409</v>
      </c>
      <c r="I30" s="4">
        <v>95783</v>
      </c>
      <c r="J30" s="4">
        <v>96091</v>
      </c>
      <c r="K30" s="76">
        <v>96622</v>
      </c>
      <c r="L30" s="76">
        <v>96981</v>
      </c>
      <c r="M30" s="12">
        <v>97364</v>
      </c>
      <c r="N30" s="22">
        <f>M30-'2009'!M30</f>
        <v>3561</v>
      </c>
      <c r="O30" s="23">
        <f>N30/'2009'!M30*100</f>
        <v>3.7962538511561466</v>
      </c>
      <c r="R30" s="74"/>
    </row>
    <row r="31" spans="1:18" ht="13.5" customHeight="1">
      <c r="A31" s="65" t="s">
        <v>707</v>
      </c>
      <c r="B31" s="53">
        <v>10002</v>
      </c>
      <c r="C31" s="53">
        <v>10044</v>
      </c>
      <c r="D31" s="53">
        <v>10016</v>
      </c>
      <c r="E31" s="53">
        <v>10010</v>
      </c>
      <c r="F31" s="53">
        <v>9985</v>
      </c>
      <c r="G31" s="53">
        <v>9929</v>
      </c>
      <c r="H31" s="53">
        <v>9926</v>
      </c>
      <c r="I31" s="53">
        <v>9949</v>
      </c>
      <c r="J31" s="4">
        <v>9957</v>
      </c>
      <c r="K31" s="77">
        <v>9931</v>
      </c>
      <c r="L31" s="77">
        <v>9944</v>
      </c>
      <c r="M31" s="54">
        <v>9944</v>
      </c>
      <c r="N31" s="22">
        <f>M31-'2009'!M31</f>
        <v>25</v>
      </c>
      <c r="O31" s="23">
        <f>N31/'2009'!M31*100</f>
        <v>0.25204153644520616</v>
      </c>
      <c r="R31" s="74"/>
    </row>
    <row r="32" spans="1:19" ht="12">
      <c r="A32" s="35" t="s">
        <v>708</v>
      </c>
      <c r="B32" s="39">
        <f>SUM(B$27,B$22:B$23,B$6:B$9)</f>
        <v>10235540</v>
      </c>
      <c r="C32" s="39">
        <f aca="true" t="shared" si="0" ref="C32:L32">SUM(C$27,C$22:C$23,C$6:C$9)</f>
        <v>10238468</v>
      </c>
      <c r="D32" s="39">
        <f t="shared" si="0"/>
        <v>10243853</v>
      </c>
      <c r="E32" s="39">
        <f t="shared" si="0"/>
        <v>10247877</v>
      </c>
      <c r="F32" s="39">
        <f t="shared" si="0"/>
        <v>10253979</v>
      </c>
      <c r="G32" s="39">
        <f t="shared" si="0"/>
        <v>10269826</v>
      </c>
      <c r="H32" s="39">
        <f t="shared" si="0"/>
        <v>10271183</v>
      </c>
      <c r="I32" s="39">
        <f t="shared" si="0"/>
        <v>10272885</v>
      </c>
      <c r="J32" s="39">
        <f t="shared" si="0"/>
        <v>10275897</v>
      </c>
      <c r="K32" s="39">
        <f t="shared" si="0"/>
        <v>10280543</v>
      </c>
      <c r="L32" s="39">
        <f t="shared" si="0"/>
        <v>10285783</v>
      </c>
      <c r="M32" s="39">
        <f>SUM(M$27,M$22:M$23,M$6:M$9)</f>
        <v>10291178</v>
      </c>
      <c r="N32" s="39">
        <f>M32-'2009'!M32</f>
        <v>58900</v>
      </c>
      <c r="O32" s="81">
        <f>N32/'2009'!M32*100</f>
        <v>0.5756293955265875</v>
      </c>
      <c r="P32" s="8"/>
      <c r="Q32" s="8"/>
      <c r="R32" s="8"/>
      <c r="S32" s="8"/>
    </row>
    <row r="33" spans="1:19" ht="12">
      <c r="A33" s="36" t="s">
        <v>709</v>
      </c>
      <c r="B33" s="39">
        <f aca="true" t="shared" si="1" ref="B33:L33">SUM(B$24,B$10:B$14)</f>
        <v>5764474</v>
      </c>
      <c r="C33" s="39">
        <f t="shared" si="1"/>
        <v>5764853</v>
      </c>
      <c r="D33" s="39">
        <f t="shared" si="1"/>
        <v>5764123</v>
      </c>
      <c r="E33" s="39">
        <f t="shared" si="1"/>
        <v>5763430</v>
      </c>
      <c r="F33" s="39">
        <f t="shared" si="1"/>
        <v>5762070</v>
      </c>
      <c r="G33" s="39">
        <f t="shared" si="1"/>
        <v>5755706</v>
      </c>
      <c r="H33" s="39">
        <f t="shared" si="1"/>
        <v>5757738</v>
      </c>
      <c r="I33" s="39">
        <f t="shared" si="1"/>
        <v>5759127</v>
      </c>
      <c r="J33" s="39">
        <f t="shared" si="1"/>
        <v>5758947</v>
      </c>
      <c r="K33" s="39">
        <f t="shared" si="1"/>
        <v>5759424</v>
      </c>
      <c r="L33" s="39">
        <f t="shared" si="1"/>
        <v>5760417</v>
      </c>
      <c r="M33" s="39">
        <f>SUM(M$24,M$10:M$14)</f>
        <v>5760817</v>
      </c>
      <c r="N33" s="39">
        <f>M33-'2009'!M33</f>
        <v>-2774</v>
      </c>
      <c r="O33" s="81">
        <f>N33/'2009'!M33*100</f>
        <v>-0.04812971635218391</v>
      </c>
      <c r="P33" s="8"/>
      <c r="Q33" s="8"/>
      <c r="R33" s="8"/>
      <c r="S33" s="8"/>
    </row>
    <row r="34" spans="1:19" ht="12">
      <c r="A34" s="36" t="s">
        <v>710</v>
      </c>
      <c r="B34" s="39">
        <f>SUM(B$25:B$26,B$28,B$15:B$18,B$21)</f>
        <v>6446446</v>
      </c>
      <c r="C34" s="39">
        <f aca="true" t="shared" si="2" ref="C34:L34">SUM(C$25:C$26,C$28,C$15:C$18,C$21)</f>
        <v>6446096</v>
      </c>
      <c r="D34" s="39">
        <f t="shared" si="2"/>
        <v>6444918</v>
      </c>
      <c r="E34" s="39">
        <f t="shared" si="2"/>
        <v>6443650</v>
      </c>
      <c r="F34" s="39">
        <f t="shared" si="2"/>
        <v>6441994</v>
      </c>
      <c r="G34" s="39">
        <f t="shared" si="2"/>
        <v>6436367</v>
      </c>
      <c r="H34" s="39">
        <f t="shared" si="2"/>
        <v>6437124</v>
      </c>
      <c r="I34" s="39">
        <f t="shared" si="2"/>
        <v>6436590</v>
      </c>
      <c r="J34" s="39">
        <f t="shared" si="2"/>
        <v>6434962</v>
      </c>
      <c r="K34" s="39">
        <f t="shared" si="2"/>
        <v>6434479</v>
      </c>
      <c r="L34" s="39">
        <f t="shared" si="2"/>
        <v>6434363</v>
      </c>
      <c r="M34" s="39">
        <f>SUM(M$25:M$26,M$28,M$15:M$18,M$21)</f>
        <v>6433342</v>
      </c>
      <c r="N34" s="39">
        <f>M34-'2009'!M34</f>
        <v>-13378</v>
      </c>
      <c r="O34" s="81">
        <f>N34/'2009'!M34*100</f>
        <v>-0.20751638042291273</v>
      </c>
      <c r="P34" s="8"/>
      <c r="Q34" s="8"/>
      <c r="R34" s="8"/>
      <c r="S34" s="8"/>
    </row>
    <row r="35" spans="1:19" ht="12">
      <c r="A35" s="36" t="s">
        <v>711</v>
      </c>
      <c r="B35" s="40">
        <f>SUM(B$19:B$20)</f>
        <v>573847</v>
      </c>
      <c r="C35" s="40">
        <f aca="true" t="shared" si="3" ref="C35:M35">SUM(C$19:C$20)</f>
        <v>573910</v>
      </c>
      <c r="D35" s="40">
        <f t="shared" si="3"/>
        <v>573482</v>
      </c>
      <c r="E35" s="40">
        <f t="shared" si="3"/>
        <v>573196</v>
      </c>
      <c r="F35" s="40">
        <f t="shared" si="3"/>
        <v>572649</v>
      </c>
      <c r="G35" s="40">
        <f t="shared" si="3"/>
        <v>571408</v>
      </c>
      <c r="H35" s="40">
        <f t="shared" si="3"/>
        <v>571080</v>
      </c>
      <c r="I35" s="40">
        <f t="shared" si="3"/>
        <v>570686</v>
      </c>
      <c r="J35" s="40">
        <f t="shared" si="3"/>
        <v>570236</v>
      </c>
      <c r="K35" s="40">
        <f t="shared" si="3"/>
        <v>569924</v>
      </c>
      <c r="L35" s="40">
        <f t="shared" si="3"/>
        <v>569690</v>
      </c>
      <c r="M35" s="40">
        <f t="shared" si="3"/>
        <v>569478</v>
      </c>
      <c r="N35" s="39">
        <f>M35-'2009'!M35</f>
        <v>-3983</v>
      </c>
      <c r="O35" s="81">
        <f>N35/'2009'!M35*100</f>
        <v>-0.6945546427743124</v>
      </c>
      <c r="P35" s="79"/>
      <c r="Q35" s="80"/>
      <c r="R35" s="80"/>
      <c r="S35" s="80"/>
    </row>
    <row r="36" spans="1:13" ht="14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1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7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7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7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sheetProtection/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xSplit="1" ySplit="3" topLeftCell="H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5" sqref="N35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102" t="s">
        <v>661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6" customFormat="1" ht="20.25" customHeight="1">
      <c r="A2" s="51" t="s">
        <v>383</v>
      </c>
      <c r="B2" s="25" t="s">
        <v>649</v>
      </c>
      <c r="C2" s="45" t="s">
        <v>650</v>
      </c>
      <c r="D2" s="45" t="s">
        <v>651</v>
      </c>
      <c r="E2" s="45" t="s">
        <v>652</v>
      </c>
      <c r="F2" s="45" t="s">
        <v>653</v>
      </c>
      <c r="G2" s="45" t="s">
        <v>654</v>
      </c>
      <c r="H2" s="45" t="s">
        <v>655</v>
      </c>
      <c r="I2" s="45" t="s">
        <v>656</v>
      </c>
      <c r="J2" s="45" t="s">
        <v>657</v>
      </c>
      <c r="K2" s="45" t="s">
        <v>658</v>
      </c>
      <c r="L2" s="25" t="s">
        <v>659</v>
      </c>
      <c r="M2" s="45" t="s">
        <v>660</v>
      </c>
      <c r="N2" s="46" t="s">
        <v>384</v>
      </c>
      <c r="O2" s="46" t="s">
        <v>385</v>
      </c>
    </row>
    <row r="3" spans="1:15" s="48" customFormat="1" ht="20.25" customHeight="1">
      <c r="A3" s="61" t="s">
        <v>386</v>
      </c>
      <c r="B3" s="62" t="s">
        <v>387</v>
      </c>
      <c r="C3" s="49" t="s">
        <v>388</v>
      </c>
      <c r="D3" s="49" t="s">
        <v>389</v>
      </c>
      <c r="E3" s="62" t="s">
        <v>390</v>
      </c>
      <c r="F3" s="62" t="s">
        <v>391</v>
      </c>
      <c r="G3" s="62" t="s">
        <v>392</v>
      </c>
      <c r="H3" s="62" t="s">
        <v>393</v>
      </c>
      <c r="I3" s="62" t="s">
        <v>394</v>
      </c>
      <c r="J3" s="62" t="s">
        <v>395</v>
      </c>
      <c r="K3" s="62" t="s">
        <v>396</v>
      </c>
      <c r="L3" s="62" t="s">
        <v>397</v>
      </c>
      <c r="M3" s="63" t="s">
        <v>398</v>
      </c>
      <c r="N3" s="52" t="s">
        <v>399</v>
      </c>
      <c r="O3" s="52" t="s">
        <v>400</v>
      </c>
    </row>
    <row r="4" spans="1:18" ht="13.5" customHeight="1">
      <c r="A4" s="29" t="s">
        <v>401</v>
      </c>
      <c r="B4" s="4">
        <v>23046177</v>
      </c>
      <c r="C4" s="4">
        <v>23049407</v>
      </c>
      <c r="D4" s="4">
        <v>23058550</v>
      </c>
      <c r="E4" s="4">
        <v>23059339</v>
      </c>
      <c r="F4" s="4">
        <v>23063027</v>
      </c>
      <c r="G4" s="4">
        <v>23069345</v>
      </c>
      <c r="H4" s="4">
        <v>23077191</v>
      </c>
      <c r="I4" s="4">
        <v>23082125</v>
      </c>
      <c r="J4" s="4">
        <v>23086441</v>
      </c>
      <c r="K4" s="76">
        <v>23098049</v>
      </c>
      <c r="L4" s="76">
        <v>23109141</v>
      </c>
      <c r="M4" s="12">
        <v>23119772</v>
      </c>
      <c r="N4" s="22">
        <f>M4-'2008'!M4</f>
        <v>82741</v>
      </c>
      <c r="O4" s="23">
        <f>N4/'2008'!M4*100</f>
        <v>0.35916520666226476</v>
      </c>
      <c r="R4" s="74"/>
    </row>
    <row r="5" spans="1:18" ht="13.5" customHeight="1">
      <c r="A5" s="30" t="s">
        <v>403</v>
      </c>
      <c r="B5" s="4">
        <v>18803500</v>
      </c>
      <c r="C5" s="4">
        <v>18807683</v>
      </c>
      <c r="D5" s="4">
        <v>18816011</v>
      </c>
      <c r="E5" s="4">
        <v>18817428</v>
      </c>
      <c r="F5" s="4">
        <v>18821228</v>
      </c>
      <c r="G5" s="4">
        <v>18827136</v>
      </c>
      <c r="H5" s="4">
        <v>18834593</v>
      </c>
      <c r="I5" s="4">
        <v>18841559</v>
      </c>
      <c r="J5" s="4">
        <v>18849276</v>
      </c>
      <c r="K5" s="76">
        <v>18860229</v>
      </c>
      <c r="L5" s="76">
        <v>18870817</v>
      </c>
      <c r="M5" s="12">
        <v>18880708</v>
      </c>
      <c r="N5" s="22">
        <f>M5-'2008'!M5</f>
        <v>86567</v>
      </c>
      <c r="O5" s="23">
        <f>N5/'2008'!M5*100</f>
        <v>0.46060631342501895</v>
      </c>
      <c r="R5" s="74"/>
    </row>
    <row r="6" spans="1:18" ht="13.5" customHeight="1">
      <c r="A6" s="64" t="s">
        <v>404</v>
      </c>
      <c r="B6" s="4">
        <v>3837077</v>
      </c>
      <c r="C6" s="4">
        <v>3840405</v>
      </c>
      <c r="D6" s="4">
        <v>3843790</v>
      </c>
      <c r="E6" s="4">
        <v>3845345</v>
      </c>
      <c r="F6" s="4">
        <v>3847554</v>
      </c>
      <c r="G6" s="4">
        <v>3849492</v>
      </c>
      <c r="H6" s="4">
        <v>3853180</v>
      </c>
      <c r="I6" s="4">
        <v>3857840</v>
      </c>
      <c r="J6" s="4">
        <v>3862640</v>
      </c>
      <c r="K6" s="76">
        <v>3866378</v>
      </c>
      <c r="L6" s="76">
        <v>3869879</v>
      </c>
      <c r="M6" s="12">
        <v>3873653</v>
      </c>
      <c r="N6" s="22">
        <f>M6-'2008'!M6</f>
        <v>39923</v>
      </c>
      <c r="O6" s="23">
        <f>N6/'2008'!M6*100</f>
        <v>1.0413618069086763</v>
      </c>
      <c r="R6" s="74"/>
    </row>
    <row r="7" spans="1:18" ht="13.5" customHeight="1">
      <c r="A7" s="64" t="s">
        <v>405</v>
      </c>
      <c r="B7" s="4">
        <v>461013</v>
      </c>
      <c r="C7" s="4">
        <v>460742</v>
      </c>
      <c r="D7" s="4">
        <v>460908</v>
      </c>
      <c r="E7" s="4">
        <v>460899</v>
      </c>
      <c r="F7" s="4">
        <v>460837</v>
      </c>
      <c r="G7" s="4">
        <v>461461</v>
      </c>
      <c r="H7" s="4">
        <v>461268</v>
      </c>
      <c r="I7" s="4">
        <v>461251</v>
      </c>
      <c r="J7" s="4">
        <v>461203</v>
      </c>
      <c r="K7" s="76">
        <v>461345</v>
      </c>
      <c r="L7" s="76">
        <v>461499</v>
      </c>
      <c r="M7" s="12">
        <v>461625</v>
      </c>
      <c r="N7" s="22">
        <f>M7-'2008'!M7</f>
        <v>723</v>
      </c>
      <c r="O7" s="23">
        <f>N7/'2008'!M7*100</f>
        <v>0.15686631865342307</v>
      </c>
      <c r="R7" s="74"/>
    </row>
    <row r="8" spans="1:18" ht="13.5" customHeight="1">
      <c r="A8" s="64" t="s">
        <v>406</v>
      </c>
      <c r="B8" s="4">
        <v>1960336</v>
      </c>
      <c r="C8" s="4">
        <v>1961825</v>
      </c>
      <c r="D8" s="4">
        <v>1963546</v>
      </c>
      <c r="E8" s="4">
        <v>1964197</v>
      </c>
      <c r="F8" s="4">
        <v>1965313</v>
      </c>
      <c r="G8" s="4">
        <v>1967038</v>
      </c>
      <c r="H8" s="4">
        <v>1968574</v>
      </c>
      <c r="I8" s="4">
        <v>1970358</v>
      </c>
      <c r="J8" s="4">
        <v>1972635</v>
      </c>
      <c r="K8" s="76">
        <v>1974758</v>
      </c>
      <c r="L8" s="76">
        <v>1976897</v>
      </c>
      <c r="M8" s="12">
        <v>1978782</v>
      </c>
      <c r="N8" s="22">
        <f>M8-'2008'!M8</f>
        <v>20096</v>
      </c>
      <c r="O8" s="23">
        <f>N8/'2008'!M8*100</f>
        <v>1.0259939571733296</v>
      </c>
      <c r="R8" s="74"/>
    </row>
    <row r="9" spans="1:18" ht="13.5" customHeight="1">
      <c r="A9" s="64" t="s">
        <v>407</v>
      </c>
      <c r="B9" s="4">
        <v>503655</v>
      </c>
      <c r="C9" s="4">
        <v>504169</v>
      </c>
      <c r="D9" s="4">
        <v>504768</v>
      </c>
      <c r="E9" s="4">
        <v>505182</v>
      </c>
      <c r="F9" s="4">
        <v>505855</v>
      </c>
      <c r="G9" s="4">
        <v>506546</v>
      </c>
      <c r="H9" s="4">
        <v>507329</v>
      </c>
      <c r="I9" s="4">
        <v>508157</v>
      </c>
      <c r="J9" s="4">
        <v>508883</v>
      </c>
      <c r="K9" s="76">
        <v>509453</v>
      </c>
      <c r="L9" s="76">
        <v>510058</v>
      </c>
      <c r="M9" s="12">
        <v>510882</v>
      </c>
      <c r="N9" s="22">
        <f>M9-'2008'!M9</f>
        <v>7609</v>
      </c>
      <c r="O9" s="23">
        <f>N9/'2008'!M9*100</f>
        <v>1.5119030824224626</v>
      </c>
      <c r="R9" s="74"/>
    </row>
    <row r="10" spans="1:18" ht="13.5" customHeight="1">
      <c r="A10" s="64" t="s">
        <v>408</v>
      </c>
      <c r="B10" s="4">
        <v>560616</v>
      </c>
      <c r="C10" s="4">
        <v>560548</v>
      </c>
      <c r="D10" s="4">
        <v>560644</v>
      </c>
      <c r="E10" s="4">
        <v>560646</v>
      </c>
      <c r="F10" s="4">
        <v>560631</v>
      </c>
      <c r="G10" s="4">
        <v>560581</v>
      </c>
      <c r="H10" s="4">
        <v>560794</v>
      </c>
      <c r="I10" s="4">
        <v>560975</v>
      </c>
      <c r="J10" s="4">
        <v>561097</v>
      </c>
      <c r="K10" s="76">
        <v>561315</v>
      </c>
      <c r="L10" s="76">
        <v>561549</v>
      </c>
      <c r="M10" s="12">
        <v>561744</v>
      </c>
      <c r="N10" s="22">
        <f>M10-'2008'!M10</f>
        <v>1347</v>
      </c>
      <c r="O10" s="23">
        <f>N10/'2008'!M10*100</f>
        <v>0.24036531244813944</v>
      </c>
      <c r="R10" s="74"/>
    </row>
    <row r="11" spans="1:18" ht="13.5" customHeight="1">
      <c r="A11" s="64" t="s">
        <v>409</v>
      </c>
      <c r="B11" s="4">
        <v>1558611</v>
      </c>
      <c r="C11" s="4">
        <v>1558862</v>
      </c>
      <c r="D11" s="4">
        <v>1559454</v>
      </c>
      <c r="E11" s="4">
        <v>1559174</v>
      </c>
      <c r="F11" s="4">
        <v>1559198</v>
      </c>
      <c r="G11" s="4">
        <v>1559178</v>
      </c>
      <c r="H11" s="4">
        <v>1559433</v>
      </c>
      <c r="I11" s="4">
        <v>1559703</v>
      </c>
      <c r="J11" s="4">
        <v>1560064</v>
      </c>
      <c r="K11" s="76">
        <v>1560637</v>
      </c>
      <c r="L11" s="76">
        <v>1561342</v>
      </c>
      <c r="M11" s="12">
        <v>1562126</v>
      </c>
      <c r="N11" s="22">
        <f>M11-'2008'!M11</f>
        <v>4182</v>
      </c>
      <c r="O11" s="23">
        <f>N11/'2008'!M11*100</f>
        <v>0.26843070097513133</v>
      </c>
      <c r="R11" s="74"/>
    </row>
    <row r="12" spans="1:18" ht="13.5" customHeight="1">
      <c r="A12" s="64" t="s">
        <v>410</v>
      </c>
      <c r="B12" s="4">
        <v>1313143</v>
      </c>
      <c r="C12" s="4">
        <v>1312975</v>
      </c>
      <c r="D12" s="4">
        <v>1312981</v>
      </c>
      <c r="E12" s="4">
        <v>1312433</v>
      </c>
      <c r="F12" s="4">
        <v>1312239</v>
      </c>
      <c r="G12" s="4">
        <v>1312165</v>
      </c>
      <c r="H12" s="4">
        <v>1312031</v>
      </c>
      <c r="I12" s="4">
        <v>1311761</v>
      </c>
      <c r="J12" s="4">
        <v>1311529</v>
      </c>
      <c r="K12" s="76">
        <v>1311971</v>
      </c>
      <c r="L12" s="76">
        <v>1312373</v>
      </c>
      <c r="M12" s="12">
        <v>1312467</v>
      </c>
      <c r="N12" s="22">
        <f>M12-'2008'!M12</f>
        <v>-468</v>
      </c>
      <c r="O12" s="23">
        <f>N12/'2008'!M12*100</f>
        <v>-0.03564532897668202</v>
      </c>
      <c r="R12" s="74"/>
    </row>
    <row r="13" spans="1:18" ht="13.5" customHeight="1">
      <c r="A13" s="64" t="s">
        <v>411</v>
      </c>
      <c r="B13" s="4">
        <v>531810</v>
      </c>
      <c r="C13" s="4">
        <v>531733</v>
      </c>
      <c r="D13" s="4">
        <v>531630</v>
      </c>
      <c r="E13" s="4">
        <v>531514</v>
      </c>
      <c r="F13" s="4">
        <v>531244</v>
      </c>
      <c r="G13" s="4">
        <v>531307</v>
      </c>
      <c r="H13" s="4">
        <v>531177</v>
      </c>
      <c r="I13" s="4">
        <v>530941</v>
      </c>
      <c r="J13" s="4">
        <v>530755</v>
      </c>
      <c r="K13" s="76">
        <v>530769</v>
      </c>
      <c r="L13" s="76">
        <v>530891</v>
      </c>
      <c r="M13" s="12">
        <v>530824</v>
      </c>
      <c r="N13" s="22">
        <f>M13-'2008'!M13</f>
        <v>-929</v>
      </c>
      <c r="O13" s="23">
        <f>N13/'2008'!M13*100</f>
        <v>-0.1747051732665354</v>
      </c>
      <c r="R13" s="74"/>
    </row>
    <row r="14" spans="1:18" ht="13.5" customHeight="1">
      <c r="A14" s="64" t="s">
        <v>412</v>
      </c>
      <c r="B14" s="4">
        <v>723700</v>
      </c>
      <c r="C14" s="4">
        <v>723449</v>
      </c>
      <c r="D14" s="4">
        <v>723274</v>
      </c>
      <c r="E14" s="4">
        <v>722971</v>
      </c>
      <c r="F14" s="4">
        <v>723038</v>
      </c>
      <c r="G14" s="4">
        <v>723065</v>
      </c>
      <c r="H14" s="4">
        <v>723111</v>
      </c>
      <c r="I14" s="4">
        <v>722858</v>
      </c>
      <c r="J14" s="4">
        <v>722607</v>
      </c>
      <c r="K14" s="76">
        <v>722831</v>
      </c>
      <c r="L14" s="76">
        <v>722777</v>
      </c>
      <c r="M14" s="12">
        <v>722795</v>
      </c>
      <c r="N14" s="22">
        <f>M14-'2008'!M14</f>
        <v>-879</v>
      </c>
      <c r="O14" s="23">
        <f>N14/'2008'!M14*100</f>
        <v>-0.12146353192183221</v>
      </c>
      <c r="R14" s="74"/>
    </row>
    <row r="15" spans="1:18" ht="13.5" customHeight="1">
      <c r="A15" s="64" t="s">
        <v>413</v>
      </c>
      <c r="B15" s="4">
        <v>548801</v>
      </c>
      <c r="C15" s="4">
        <v>548352</v>
      </c>
      <c r="D15" s="4">
        <v>548039</v>
      </c>
      <c r="E15" s="4">
        <v>547702</v>
      </c>
      <c r="F15" s="4">
        <v>547594</v>
      </c>
      <c r="G15" s="4">
        <v>547550</v>
      </c>
      <c r="H15" s="4">
        <v>547642</v>
      </c>
      <c r="I15" s="4">
        <v>547525</v>
      </c>
      <c r="J15" s="4">
        <v>547185</v>
      </c>
      <c r="K15" s="76">
        <v>547267</v>
      </c>
      <c r="L15" s="76">
        <v>547457</v>
      </c>
      <c r="M15" s="12">
        <v>547716</v>
      </c>
      <c r="N15" s="22">
        <f>M15-'2008'!M15</f>
        <v>-1015</v>
      </c>
      <c r="O15" s="23">
        <f>N15/'2008'!M15*100</f>
        <v>-0.1849722359407433</v>
      </c>
      <c r="R15" s="74"/>
    </row>
    <row r="16" spans="1:18" ht="13.5" customHeight="1">
      <c r="A16" s="64" t="s">
        <v>414</v>
      </c>
      <c r="B16" s="4">
        <v>1104810</v>
      </c>
      <c r="C16" s="4">
        <v>1104335</v>
      </c>
      <c r="D16" s="4">
        <v>1104289</v>
      </c>
      <c r="E16" s="4">
        <v>1104009</v>
      </c>
      <c r="F16" s="4">
        <v>1104038</v>
      </c>
      <c r="G16" s="4">
        <v>1103789</v>
      </c>
      <c r="H16" s="4">
        <v>1103761</v>
      </c>
      <c r="I16" s="4">
        <v>1103909</v>
      </c>
      <c r="J16" s="4">
        <v>1104068</v>
      </c>
      <c r="K16" s="76">
        <v>1104320</v>
      </c>
      <c r="L16" s="76">
        <v>1104316</v>
      </c>
      <c r="M16" s="12">
        <v>1104346</v>
      </c>
      <c r="N16" s="22">
        <f>M16-'2008'!M16</f>
        <v>-206</v>
      </c>
      <c r="O16" s="23">
        <f>N16/'2008'!M16*100</f>
        <v>-0.018650095242233954</v>
      </c>
      <c r="R16" s="74"/>
    </row>
    <row r="17" spans="1:18" ht="13.5" customHeight="1">
      <c r="A17" s="64" t="s">
        <v>415</v>
      </c>
      <c r="B17" s="4">
        <v>1243870</v>
      </c>
      <c r="C17" s="4">
        <v>1243665</v>
      </c>
      <c r="D17" s="4">
        <v>1243456</v>
      </c>
      <c r="E17" s="4">
        <v>1243306</v>
      </c>
      <c r="F17" s="4">
        <v>1242867</v>
      </c>
      <c r="G17" s="4">
        <v>1242652</v>
      </c>
      <c r="H17" s="4">
        <v>1242493</v>
      </c>
      <c r="I17" s="4">
        <v>1241902</v>
      </c>
      <c r="J17" s="4">
        <v>1241920</v>
      </c>
      <c r="K17" s="76">
        <v>1242328</v>
      </c>
      <c r="L17" s="76">
        <v>1242766</v>
      </c>
      <c r="M17" s="12">
        <v>1242973</v>
      </c>
      <c r="N17" s="22">
        <f>M17-'2008'!M17</f>
        <v>-439</v>
      </c>
      <c r="O17" s="23">
        <f>N17/'2008'!M17*100</f>
        <v>-0.035306077149006125</v>
      </c>
      <c r="R17" s="74"/>
    </row>
    <row r="18" spans="1:18" ht="13.5" customHeight="1">
      <c r="A18" s="64" t="s">
        <v>416</v>
      </c>
      <c r="B18" s="4">
        <v>884852</v>
      </c>
      <c r="C18" s="4">
        <v>884484</v>
      </c>
      <c r="D18" s="4">
        <v>884067</v>
      </c>
      <c r="E18" s="4">
        <v>883662</v>
      </c>
      <c r="F18" s="4">
        <v>883384</v>
      </c>
      <c r="G18" s="4">
        <v>883075</v>
      </c>
      <c r="H18" s="4">
        <v>882921</v>
      </c>
      <c r="I18" s="4">
        <v>882601</v>
      </c>
      <c r="J18" s="4">
        <v>882511</v>
      </c>
      <c r="K18" s="76">
        <v>882575</v>
      </c>
      <c r="L18" s="76">
        <v>882796</v>
      </c>
      <c r="M18" s="12">
        <v>882640</v>
      </c>
      <c r="N18" s="22">
        <f>M18-'2008'!M18</f>
        <v>-2198</v>
      </c>
      <c r="O18" s="23">
        <f>N18/'2008'!M18*100</f>
        <v>-0.24840705304247784</v>
      </c>
      <c r="R18" s="74"/>
    </row>
    <row r="19" spans="1:18" ht="13.5" customHeight="1">
      <c r="A19" s="64" t="s">
        <v>417</v>
      </c>
      <c r="B19" s="4">
        <v>231863</v>
      </c>
      <c r="C19" s="4">
        <v>231794</v>
      </c>
      <c r="D19" s="4">
        <v>231893</v>
      </c>
      <c r="E19" s="4">
        <v>231953</v>
      </c>
      <c r="F19" s="4">
        <v>231930</v>
      </c>
      <c r="G19" s="4">
        <v>232071</v>
      </c>
      <c r="H19" s="4">
        <v>232277</v>
      </c>
      <c r="I19" s="4">
        <v>232290</v>
      </c>
      <c r="J19" s="4">
        <v>232235</v>
      </c>
      <c r="K19" s="76">
        <v>232290</v>
      </c>
      <c r="L19" s="76">
        <v>232382</v>
      </c>
      <c r="M19" s="12">
        <v>232497</v>
      </c>
      <c r="N19" s="22">
        <f>M19-'2008'!M19</f>
        <v>648</v>
      </c>
      <c r="O19" s="23">
        <f>N19/'2008'!M19*100</f>
        <v>0.279492255735414</v>
      </c>
      <c r="R19" s="74"/>
    </row>
    <row r="20" spans="1:18" ht="13.5" customHeight="1">
      <c r="A20" s="64" t="s">
        <v>418</v>
      </c>
      <c r="B20" s="4">
        <v>341504</v>
      </c>
      <c r="C20" s="4">
        <v>341263</v>
      </c>
      <c r="D20" s="4">
        <v>341222</v>
      </c>
      <c r="E20" s="4">
        <v>341046</v>
      </c>
      <c r="F20" s="4">
        <v>341032</v>
      </c>
      <c r="G20" s="4">
        <v>340903</v>
      </c>
      <c r="H20" s="4">
        <v>340947</v>
      </c>
      <c r="I20" s="4">
        <v>341001</v>
      </c>
      <c r="J20" s="4">
        <v>340875</v>
      </c>
      <c r="K20" s="76">
        <v>340910</v>
      </c>
      <c r="L20" s="76">
        <v>340949</v>
      </c>
      <c r="M20" s="12">
        <v>340964</v>
      </c>
      <c r="N20" s="22">
        <f>M20-'2008'!M20</f>
        <v>-469</v>
      </c>
      <c r="O20" s="23">
        <f>N20/'2008'!M20*100</f>
        <v>-0.1373622350505077</v>
      </c>
      <c r="R20" s="74"/>
    </row>
    <row r="21" spans="1:18" ht="13.5" customHeight="1">
      <c r="A21" s="64" t="s">
        <v>419</v>
      </c>
      <c r="B21" s="4">
        <v>93446</v>
      </c>
      <c r="C21" s="4">
        <v>93701</v>
      </c>
      <c r="D21" s="4">
        <v>93973</v>
      </c>
      <c r="E21" s="4">
        <v>94259</v>
      </c>
      <c r="F21" s="4">
        <v>94576</v>
      </c>
      <c r="G21" s="4">
        <v>94886</v>
      </c>
      <c r="H21" s="4">
        <v>95156</v>
      </c>
      <c r="I21" s="4">
        <v>95292</v>
      </c>
      <c r="J21" s="4">
        <v>95445</v>
      </c>
      <c r="K21" s="76">
        <v>95751</v>
      </c>
      <c r="L21" s="76">
        <v>95942</v>
      </c>
      <c r="M21" s="12">
        <v>96210</v>
      </c>
      <c r="N21" s="22">
        <f>M21-'2008'!M21</f>
        <v>2902</v>
      </c>
      <c r="O21" s="23">
        <f>N21/'2008'!M21*100</f>
        <v>3.1101298923993657</v>
      </c>
      <c r="R21" s="74"/>
    </row>
    <row r="22" spans="1:18" ht="13.5" customHeight="1">
      <c r="A22" s="64" t="s">
        <v>420</v>
      </c>
      <c r="B22" s="4">
        <v>389067</v>
      </c>
      <c r="C22" s="4">
        <v>388787</v>
      </c>
      <c r="D22" s="4">
        <v>388764</v>
      </c>
      <c r="E22" s="4">
        <v>388697</v>
      </c>
      <c r="F22" s="4">
        <v>388693</v>
      </c>
      <c r="G22" s="4">
        <v>388703</v>
      </c>
      <c r="H22" s="4">
        <v>388684</v>
      </c>
      <c r="I22" s="4">
        <v>388624</v>
      </c>
      <c r="J22" s="4">
        <v>388476</v>
      </c>
      <c r="K22" s="76">
        <v>388542</v>
      </c>
      <c r="L22" s="76">
        <v>388496</v>
      </c>
      <c r="M22" s="12">
        <v>388321</v>
      </c>
      <c r="N22" s="22">
        <f>M22-'2008'!M22</f>
        <v>-658</v>
      </c>
      <c r="O22" s="23">
        <f>N22/'2008'!M22*100</f>
        <v>-0.16916080302535613</v>
      </c>
      <c r="R22" s="74"/>
    </row>
    <row r="23" spans="1:18" ht="13.5" customHeight="1">
      <c r="A23" s="64" t="s">
        <v>421</v>
      </c>
      <c r="B23" s="4">
        <v>405931</v>
      </c>
      <c r="C23" s="4">
        <v>406471</v>
      </c>
      <c r="D23" s="4">
        <v>407319</v>
      </c>
      <c r="E23" s="4">
        <v>407760</v>
      </c>
      <c r="F23" s="4">
        <v>408047</v>
      </c>
      <c r="G23" s="4">
        <v>408466</v>
      </c>
      <c r="H23" s="4">
        <v>408869</v>
      </c>
      <c r="I23" s="4">
        <v>409365</v>
      </c>
      <c r="J23" s="4">
        <v>409911</v>
      </c>
      <c r="K23" s="76">
        <v>410399</v>
      </c>
      <c r="L23" s="76">
        <v>410950</v>
      </c>
      <c r="M23" s="12">
        <v>411587</v>
      </c>
      <c r="N23" s="22">
        <f>M23-'2008'!M23</f>
        <v>6216</v>
      </c>
      <c r="O23" s="23">
        <f>N23/'2008'!M23*100</f>
        <v>1.5334101354068248</v>
      </c>
      <c r="R23" s="74"/>
    </row>
    <row r="24" spans="1:18" ht="13.5" customHeight="1">
      <c r="A24" s="64" t="s">
        <v>422</v>
      </c>
      <c r="B24" s="4">
        <v>1066843</v>
      </c>
      <c r="C24" s="4">
        <v>1067366</v>
      </c>
      <c r="D24" s="4">
        <v>1068537</v>
      </c>
      <c r="E24" s="4">
        <v>1068951</v>
      </c>
      <c r="F24" s="4">
        <v>1069354</v>
      </c>
      <c r="G24" s="4">
        <v>1070145</v>
      </c>
      <c r="H24" s="4">
        <v>1070657</v>
      </c>
      <c r="I24" s="4">
        <v>1070792</v>
      </c>
      <c r="J24" s="4">
        <v>1071117</v>
      </c>
      <c r="K24" s="76">
        <v>1071946</v>
      </c>
      <c r="L24" s="76">
        <v>1072738</v>
      </c>
      <c r="M24" s="12">
        <v>1073635</v>
      </c>
      <c r="N24" s="22">
        <f>M24-'2008'!M24</f>
        <v>7507</v>
      </c>
      <c r="O24" s="23">
        <f>N24/'2008'!M24*100</f>
        <v>0.7041368391037475</v>
      </c>
      <c r="R24" s="74"/>
    </row>
    <row r="25" spans="1:18" ht="13.5" customHeight="1">
      <c r="A25" s="64" t="s">
        <v>423</v>
      </c>
      <c r="B25" s="4">
        <v>273813</v>
      </c>
      <c r="C25" s="4">
        <v>273866</v>
      </c>
      <c r="D25" s="4">
        <v>274068</v>
      </c>
      <c r="E25" s="4">
        <v>274212</v>
      </c>
      <c r="F25" s="4">
        <v>274088</v>
      </c>
      <c r="G25" s="4">
        <v>274171</v>
      </c>
      <c r="H25" s="4">
        <v>274127</v>
      </c>
      <c r="I25" s="4">
        <v>274051</v>
      </c>
      <c r="J25" s="4">
        <v>273876</v>
      </c>
      <c r="K25" s="76">
        <v>273861</v>
      </c>
      <c r="L25" s="76">
        <v>273930</v>
      </c>
      <c r="M25" s="12">
        <v>273861</v>
      </c>
      <c r="N25" s="22">
        <f>M25-'2008'!M25</f>
        <v>68</v>
      </c>
      <c r="O25" s="23">
        <f>N25/'2008'!M25*100</f>
        <v>0.02483628142428769</v>
      </c>
      <c r="R25" s="74"/>
    </row>
    <row r="26" spans="1:18" ht="13.5" customHeight="1">
      <c r="A26" s="64" t="s">
        <v>424</v>
      </c>
      <c r="B26" s="4">
        <v>768739</v>
      </c>
      <c r="C26" s="4">
        <v>768891</v>
      </c>
      <c r="D26" s="4">
        <v>769389</v>
      </c>
      <c r="E26" s="4">
        <v>769510</v>
      </c>
      <c r="F26" s="4">
        <v>769716</v>
      </c>
      <c r="G26" s="4">
        <v>769892</v>
      </c>
      <c r="H26" s="4">
        <v>770162</v>
      </c>
      <c r="I26" s="4">
        <v>770363</v>
      </c>
      <c r="J26" s="4">
        <v>770244</v>
      </c>
      <c r="K26" s="76">
        <v>770583</v>
      </c>
      <c r="L26" s="76">
        <v>770830</v>
      </c>
      <c r="M26" s="12">
        <v>771060</v>
      </c>
      <c r="N26" s="22">
        <f>M26-'2008'!M26</f>
        <v>2607</v>
      </c>
      <c r="O26" s="23">
        <f>N26/'2008'!M26*100</f>
        <v>0.3392530187272351</v>
      </c>
      <c r="R26" s="74"/>
    </row>
    <row r="27" spans="1:18" ht="13.5" customHeight="1">
      <c r="A27" s="30" t="s">
        <v>425</v>
      </c>
      <c r="B27" s="4">
        <v>2622090</v>
      </c>
      <c r="C27" s="4">
        <v>2620273</v>
      </c>
      <c r="D27" s="4">
        <v>2619920</v>
      </c>
      <c r="E27" s="4">
        <v>2618476</v>
      </c>
      <c r="F27" s="4">
        <v>2617566</v>
      </c>
      <c r="G27" s="4">
        <v>2616520</v>
      </c>
      <c r="H27" s="4">
        <v>2615285</v>
      </c>
      <c r="I27" s="4">
        <v>2612605</v>
      </c>
      <c r="J27" s="4">
        <v>2608596</v>
      </c>
      <c r="K27" s="76">
        <v>2608186</v>
      </c>
      <c r="L27" s="76">
        <v>2607879</v>
      </c>
      <c r="M27" s="12">
        <v>2607428</v>
      </c>
      <c r="N27" s="22">
        <f>M27-'2008'!M27</f>
        <v>-15495</v>
      </c>
      <c r="O27" s="23">
        <f>N27/'2008'!M27*100</f>
        <v>-0.5907531406754982</v>
      </c>
      <c r="R27" s="74"/>
    </row>
    <row r="28" spans="1:18" ht="13.5" customHeight="1">
      <c r="A28" s="30" t="s">
        <v>426</v>
      </c>
      <c r="B28" s="4">
        <v>1525996</v>
      </c>
      <c r="C28" s="4">
        <v>1526128</v>
      </c>
      <c r="D28" s="4">
        <v>1526594</v>
      </c>
      <c r="E28" s="4">
        <v>1526208</v>
      </c>
      <c r="F28" s="4">
        <v>1526320</v>
      </c>
      <c r="G28" s="4">
        <v>1526420</v>
      </c>
      <c r="H28" s="4">
        <v>1526921</v>
      </c>
      <c r="I28" s="4">
        <v>1526840</v>
      </c>
      <c r="J28" s="4">
        <v>1526797</v>
      </c>
      <c r="K28" s="76">
        <v>1527142</v>
      </c>
      <c r="L28" s="76">
        <v>1527439</v>
      </c>
      <c r="M28" s="12">
        <v>1527914</v>
      </c>
      <c r="N28" s="22">
        <f>M28-'2008'!M28</f>
        <v>2272</v>
      </c>
      <c r="O28" s="23">
        <f>N28/'2008'!M28*100</f>
        <v>0.14892091329420665</v>
      </c>
      <c r="R28" s="74"/>
    </row>
    <row r="29" spans="1:18" ht="13.5" customHeight="1">
      <c r="A29" s="30" t="s">
        <v>427</v>
      </c>
      <c r="B29" s="4">
        <v>94591</v>
      </c>
      <c r="C29" s="4">
        <v>95323</v>
      </c>
      <c r="D29" s="4">
        <v>96025</v>
      </c>
      <c r="E29" s="4">
        <v>97227</v>
      </c>
      <c r="F29" s="4">
        <v>97913</v>
      </c>
      <c r="G29" s="4">
        <v>99269</v>
      </c>
      <c r="H29" s="4">
        <v>100392</v>
      </c>
      <c r="I29" s="4">
        <v>101121</v>
      </c>
      <c r="J29" s="4">
        <v>101772</v>
      </c>
      <c r="K29" s="76">
        <v>102492</v>
      </c>
      <c r="L29" s="76">
        <v>103006</v>
      </c>
      <c r="M29" s="12">
        <v>103722</v>
      </c>
      <c r="N29" s="22">
        <f>M29-'2008'!M29</f>
        <v>9397</v>
      </c>
      <c r="O29" s="23">
        <f>N29/'2008'!M29*100</f>
        <v>9.962364166445798</v>
      </c>
      <c r="R29" s="74"/>
    </row>
    <row r="30" spans="1:18" ht="13.5" customHeight="1">
      <c r="A30" s="64" t="s">
        <v>428</v>
      </c>
      <c r="B30" s="4">
        <v>84841</v>
      </c>
      <c r="C30" s="4">
        <v>85555</v>
      </c>
      <c r="D30" s="4">
        <v>86264</v>
      </c>
      <c r="E30" s="4">
        <v>87456</v>
      </c>
      <c r="F30" s="4">
        <v>88134</v>
      </c>
      <c r="G30" s="4">
        <v>89471</v>
      </c>
      <c r="H30" s="4">
        <v>90531</v>
      </c>
      <c r="I30" s="4">
        <v>91261</v>
      </c>
      <c r="J30" s="4">
        <v>91890</v>
      </c>
      <c r="K30" s="76">
        <v>92602</v>
      </c>
      <c r="L30" s="76">
        <v>93107</v>
      </c>
      <c r="M30" s="12">
        <v>93803</v>
      </c>
      <c r="N30" s="22">
        <f>M30-'2008'!M30</f>
        <v>9233</v>
      </c>
      <c r="O30" s="23">
        <f>N30/'2008'!M30*100</f>
        <v>10.91758306728154</v>
      </c>
      <c r="R30" s="74"/>
    </row>
    <row r="31" spans="1:18" ht="13.5" customHeight="1">
      <c r="A31" s="65" t="s">
        <v>429</v>
      </c>
      <c r="B31" s="53">
        <v>9750</v>
      </c>
      <c r="C31" s="53">
        <v>9768</v>
      </c>
      <c r="D31" s="53">
        <v>9761</v>
      </c>
      <c r="E31" s="53">
        <v>9771</v>
      </c>
      <c r="F31" s="53">
        <v>9779</v>
      </c>
      <c r="G31" s="53">
        <v>9798</v>
      </c>
      <c r="H31" s="53">
        <v>9861</v>
      </c>
      <c r="I31" s="53">
        <v>9860</v>
      </c>
      <c r="J31" s="4">
        <v>9882</v>
      </c>
      <c r="K31" s="77">
        <v>9890</v>
      </c>
      <c r="L31" s="77">
        <v>9899</v>
      </c>
      <c r="M31" s="54">
        <v>9919</v>
      </c>
      <c r="N31" s="22">
        <f>M31-'2008'!M31</f>
        <v>164</v>
      </c>
      <c r="O31" s="23">
        <f>N31/'2008'!M31*100</f>
        <v>1.6811891337775502</v>
      </c>
      <c r="R31" s="74"/>
    </row>
    <row r="32" spans="1:19" ht="12">
      <c r="A32" s="35" t="s">
        <v>431</v>
      </c>
      <c r="B32" s="39">
        <f aca="true" t="shared" si="0" ref="B32:M32">SUM(B$27,B$22:B$23,B$6:B$9)</f>
        <v>10179169</v>
      </c>
      <c r="C32" s="39">
        <f t="shared" si="0"/>
        <v>10182672</v>
      </c>
      <c r="D32" s="39">
        <f t="shared" si="0"/>
        <v>10189015</v>
      </c>
      <c r="E32" s="39">
        <f t="shared" si="0"/>
        <v>10190556</v>
      </c>
      <c r="F32" s="39">
        <f t="shared" si="0"/>
        <v>10193865</v>
      </c>
      <c r="G32" s="39">
        <f t="shared" si="0"/>
        <v>10198226</v>
      </c>
      <c r="H32" s="39">
        <f t="shared" si="0"/>
        <v>10203189</v>
      </c>
      <c r="I32" s="39">
        <f t="shared" si="0"/>
        <v>10208200</v>
      </c>
      <c r="J32" s="39">
        <f t="shared" si="0"/>
        <v>10212344</v>
      </c>
      <c r="K32" s="39">
        <f t="shared" si="0"/>
        <v>10219061</v>
      </c>
      <c r="L32" s="39">
        <f t="shared" si="0"/>
        <v>10225658</v>
      </c>
      <c r="M32" s="39">
        <f t="shared" si="0"/>
        <v>10232278</v>
      </c>
      <c r="N32" s="39">
        <f>M32-'2008'!M32</f>
        <v>58414</v>
      </c>
      <c r="O32" s="81">
        <f>N32/'2008'!M32*100</f>
        <v>0.5741574685881392</v>
      </c>
      <c r="P32" s="8"/>
      <c r="Q32" s="8"/>
      <c r="R32" s="8"/>
      <c r="S32" s="8"/>
    </row>
    <row r="33" spans="1:19" ht="12">
      <c r="A33" s="36" t="s">
        <v>432</v>
      </c>
      <c r="B33" s="39">
        <f aca="true" t="shared" si="1" ref="B33:M33">SUM(B$24,B$10:B$14)</f>
        <v>5754723</v>
      </c>
      <c r="C33" s="39">
        <f t="shared" si="1"/>
        <v>5754933</v>
      </c>
      <c r="D33" s="39">
        <f t="shared" si="1"/>
        <v>5756520</v>
      </c>
      <c r="E33" s="39">
        <f t="shared" si="1"/>
        <v>5755689</v>
      </c>
      <c r="F33" s="39">
        <f t="shared" si="1"/>
        <v>5755704</v>
      </c>
      <c r="G33" s="39">
        <f t="shared" si="1"/>
        <v>5756441</v>
      </c>
      <c r="H33" s="39">
        <f t="shared" si="1"/>
        <v>5757203</v>
      </c>
      <c r="I33" s="39">
        <f t="shared" si="1"/>
        <v>5757030</v>
      </c>
      <c r="J33" s="39">
        <f t="shared" si="1"/>
        <v>5757169</v>
      </c>
      <c r="K33" s="39">
        <f t="shared" si="1"/>
        <v>5759469</v>
      </c>
      <c r="L33" s="39">
        <f t="shared" si="1"/>
        <v>5761670</v>
      </c>
      <c r="M33" s="39">
        <f t="shared" si="1"/>
        <v>5763591</v>
      </c>
      <c r="N33" s="39">
        <f>M33-'2008'!M33</f>
        <v>10760</v>
      </c>
      <c r="O33" s="81">
        <f>N33/'2008'!M33*100</f>
        <v>0.1870383468591377</v>
      </c>
      <c r="P33" s="8"/>
      <c r="Q33" s="8"/>
      <c r="R33" s="8"/>
      <c r="S33" s="8"/>
    </row>
    <row r="34" spans="1:19" ht="12">
      <c r="A34" s="36" t="s">
        <v>433</v>
      </c>
      <c r="B34" s="39">
        <f aca="true" t="shared" si="2" ref="B34:M34">SUM(B$25:B$26,B$28,B$15:B$18,B$21)</f>
        <v>6444327</v>
      </c>
      <c r="C34" s="39">
        <f t="shared" si="2"/>
        <v>6443422</v>
      </c>
      <c r="D34" s="39">
        <f t="shared" si="2"/>
        <v>6443875</v>
      </c>
      <c r="E34" s="39">
        <f t="shared" si="2"/>
        <v>6442868</v>
      </c>
      <c r="F34" s="39">
        <f t="shared" si="2"/>
        <v>6442583</v>
      </c>
      <c r="G34" s="39">
        <f t="shared" si="2"/>
        <v>6442435</v>
      </c>
      <c r="H34" s="39">
        <f t="shared" si="2"/>
        <v>6443183</v>
      </c>
      <c r="I34" s="39">
        <f t="shared" si="2"/>
        <v>6442483</v>
      </c>
      <c r="J34" s="39">
        <f t="shared" si="2"/>
        <v>6442046</v>
      </c>
      <c r="K34" s="39">
        <f t="shared" si="2"/>
        <v>6443827</v>
      </c>
      <c r="L34" s="39">
        <f t="shared" si="2"/>
        <v>6445476</v>
      </c>
      <c r="M34" s="39">
        <f t="shared" si="2"/>
        <v>6446720</v>
      </c>
      <c r="N34" s="39">
        <f>M34-'2008'!M34</f>
        <v>3991</v>
      </c>
      <c r="O34" s="81">
        <f>N34/'2008'!M34*100</f>
        <v>0.061945799675882686</v>
      </c>
      <c r="P34" s="8"/>
      <c r="Q34" s="8"/>
      <c r="R34" s="8"/>
      <c r="S34" s="8"/>
    </row>
    <row r="35" spans="1:19" ht="12">
      <c r="A35" s="36" t="s">
        <v>434</v>
      </c>
      <c r="B35" s="40">
        <f aca="true" t="shared" si="3" ref="B35:M35">SUM(B$19:B$20)</f>
        <v>573367</v>
      </c>
      <c r="C35" s="40">
        <f t="shared" si="3"/>
        <v>573057</v>
      </c>
      <c r="D35" s="40">
        <f t="shared" si="3"/>
        <v>573115</v>
      </c>
      <c r="E35" s="40">
        <f t="shared" si="3"/>
        <v>572999</v>
      </c>
      <c r="F35" s="40">
        <f t="shared" si="3"/>
        <v>572962</v>
      </c>
      <c r="G35" s="40">
        <f t="shared" si="3"/>
        <v>572974</v>
      </c>
      <c r="H35" s="40">
        <f t="shared" si="3"/>
        <v>573224</v>
      </c>
      <c r="I35" s="40">
        <f t="shared" si="3"/>
        <v>573291</v>
      </c>
      <c r="J35" s="40">
        <f t="shared" si="3"/>
        <v>573110</v>
      </c>
      <c r="K35" s="40">
        <f t="shared" si="3"/>
        <v>573200</v>
      </c>
      <c r="L35" s="40">
        <f t="shared" si="3"/>
        <v>573331</v>
      </c>
      <c r="M35" s="40">
        <f t="shared" si="3"/>
        <v>573461</v>
      </c>
      <c r="N35" s="39">
        <f>M35-'2008'!M35</f>
        <v>179</v>
      </c>
      <c r="O35" s="81">
        <f>N35/'2008'!M35*100</f>
        <v>0.031223725845221026</v>
      </c>
      <c r="P35" s="79"/>
      <c r="Q35" s="80"/>
      <c r="R35" s="80"/>
      <c r="S35" s="80"/>
    </row>
    <row r="36" spans="1:13" ht="14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1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7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7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7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sheetProtection/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102" t="s">
        <v>634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6" customFormat="1" ht="20.25" customHeight="1">
      <c r="A2" s="51" t="s">
        <v>0</v>
      </c>
      <c r="B2" s="25" t="s">
        <v>635</v>
      </c>
      <c r="C2" s="45" t="s">
        <v>636</v>
      </c>
      <c r="D2" s="45" t="s">
        <v>637</v>
      </c>
      <c r="E2" s="45" t="s">
        <v>638</v>
      </c>
      <c r="F2" s="45" t="s">
        <v>639</v>
      </c>
      <c r="G2" s="45" t="s">
        <v>640</v>
      </c>
      <c r="H2" s="45" t="s">
        <v>641</v>
      </c>
      <c r="I2" s="45" t="s">
        <v>642</v>
      </c>
      <c r="J2" s="45" t="s">
        <v>643</v>
      </c>
      <c r="K2" s="45" t="s">
        <v>644</v>
      </c>
      <c r="L2" s="25" t="s">
        <v>645</v>
      </c>
      <c r="M2" s="45" t="s">
        <v>646</v>
      </c>
      <c r="N2" s="46" t="s">
        <v>51</v>
      </c>
      <c r="O2" s="46" t="s">
        <v>605</v>
      </c>
    </row>
    <row r="3" spans="1:15" s="48" customFormat="1" ht="20.25" customHeight="1">
      <c r="A3" s="61" t="s">
        <v>202</v>
      </c>
      <c r="B3" s="62" t="s">
        <v>606</v>
      </c>
      <c r="C3" s="49" t="s">
        <v>607</v>
      </c>
      <c r="D3" s="49" t="s">
        <v>608</v>
      </c>
      <c r="E3" s="62" t="s">
        <v>201</v>
      </c>
      <c r="F3" s="62" t="s">
        <v>203</v>
      </c>
      <c r="G3" s="62" t="s">
        <v>204</v>
      </c>
      <c r="H3" s="62" t="s">
        <v>205</v>
      </c>
      <c r="I3" s="62" t="s">
        <v>206</v>
      </c>
      <c r="J3" s="62" t="s">
        <v>207</v>
      </c>
      <c r="K3" s="62" t="s">
        <v>208</v>
      </c>
      <c r="L3" s="62" t="s">
        <v>209</v>
      </c>
      <c r="M3" s="63" t="s">
        <v>210</v>
      </c>
      <c r="N3" s="52" t="s">
        <v>609</v>
      </c>
      <c r="O3" s="52" t="s">
        <v>610</v>
      </c>
    </row>
    <row r="4" spans="1:18" ht="13.5" customHeight="1">
      <c r="A4" s="29" t="s">
        <v>341</v>
      </c>
      <c r="B4" s="4">
        <v>22966459</v>
      </c>
      <c r="C4" s="4">
        <v>22973622</v>
      </c>
      <c r="D4" s="4">
        <v>22978800</v>
      </c>
      <c r="E4" s="4">
        <v>22983286</v>
      </c>
      <c r="F4" s="4">
        <v>22988428</v>
      </c>
      <c r="G4" s="4">
        <v>22994262</v>
      </c>
      <c r="H4" s="4">
        <v>23000827</v>
      </c>
      <c r="I4" s="4">
        <v>23005067</v>
      </c>
      <c r="J4" s="4">
        <v>23007737</v>
      </c>
      <c r="K4" s="76">
        <v>23016257</v>
      </c>
      <c r="L4" s="76">
        <v>23027672</v>
      </c>
      <c r="M4" s="12">
        <v>23037031</v>
      </c>
      <c r="N4" s="22">
        <f>M4-'2007'!M4</f>
        <v>78671</v>
      </c>
      <c r="O4" s="23">
        <f>N4/'2007'!M4*100</f>
        <v>0.3426682045233196</v>
      </c>
      <c r="R4" s="74"/>
    </row>
    <row r="5" spans="1:18" ht="13.5" customHeight="1">
      <c r="A5" s="30" t="s">
        <v>343</v>
      </c>
      <c r="B5" s="4">
        <v>18723987</v>
      </c>
      <c r="C5" s="4">
        <v>18729194</v>
      </c>
      <c r="D5" s="4">
        <v>18733137</v>
      </c>
      <c r="E5" s="4">
        <v>18737223</v>
      </c>
      <c r="F5" s="4">
        <v>18742221</v>
      </c>
      <c r="G5" s="4">
        <v>18747588</v>
      </c>
      <c r="H5" s="4">
        <v>18755266</v>
      </c>
      <c r="I5" s="4">
        <v>18761712</v>
      </c>
      <c r="J5" s="4">
        <v>18767479</v>
      </c>
      <c r="K5" s="76">
        <v>18775811</v>
      </c>
      <c r="L5" s="76">
        <v>18786636</v>
      </c>
      <c r="M5" s="12">
        <v>18794141</v>
      </c>
      <c r="N5" s="22">
        <f>M5-'2007'!M5</f>
        <v>77098</v>
      </c>
      <c r="O5" s="23">
        <f>N5/'2007'!M5*100</f>
        <v>0.41191335618558983</v>
      </c>
      <c r="R5" s="74"/>
    </row>
    <row r="6" spans="1:18" ht="13.5" customHeight="1">
      <c r="A6" s="64" t="s">
        <v>611</v>
      </c>
      <c r="B6" s="4">
        <v>3800575</v>
      </c>
      <c r="C6" s="4">
        <v>3802970</v>
      </c>
      <c r="D6" s="4">
        <v>3804969</v>
      </c>
      <c r="E6" s="4">
        <v>3806380</v>
      </c>
      <c r="F6" s="4">
        <v>3808875</v>
      </c>
      <c r="G6" s="4">
        <v>3811043</v>
      </c>
      <c r="H6" s="4">
        <v>3814784</v>
      </c>
      <c r="I6" s="4">
        <v>3818201</v>
      </c>
      <c r="J6" s="4">
        <v>3821823</v>
      </c>
      <c r="K6" s="76">
        <v>3825164</v>
      </c>
      <c r="L6" s="76">
        <v>3829368</v>
      </c>
      <c r="M6" s="12">
        <v>3833730</v>
      </c>
      <c r="N6" s="22">
        <f>M6-'2007'!M6</f>
        <v>35715</v>
      </c>
      <c r="O6" s="23">
        <f>N6/'2007'!M6*100</f>
        <v>0.9403596352305086</v>
      </c>
      <c r="R6" s="74"/>
    </row>
    <row r="7" spans="1:18" ht="13.5" customHeight="1">
      <c r="A7" s="64" t="s">
        <v>612</v>
      </c>
      <c r="B7" s="4">
        <v>460319</v>
      </c>
      <c r="C7" s="4">
        <v>460584</v>
      </c>
      <c r="D7" s="4">
        <v>460656</v>
      </c>
      <c r="E7" s="4">
        <v>460992</v>
      </c>
      <c r="F7" s="4">
        <v>460918</v>
      </c>
      <c r="G7" s="4">
        <v>461082</v>
      </c>
      <c r="H7" s="4">
        <v>461126</v>
      </c>
      <c r="I7" s="4">
        <v>461268</v>
      </c>
      <c r="J7" s="4">
        <v>461094</v>
      </c>
      <c r="K7" s="76">
        <v>461010</v>
      </c>
      <c r="L7" s="76">
        <v>461043</v>
      </c>
      <c r="M7" s="12">
        <v>460902</v>
      </c>
      <c r="N7" s="22">
        <f>M7-'2007'!M7</f>
        <v>504</v>
      </c>
      <c r="O7" s="23">
        <f>N7/'2007'!M7*100</f>
        <v>0.10947050160947701</v>
      </c>
      <c r="R7" s="74"/>
    </row>
    <row r="8" spans="1:18" ht="13.5" customHeight="1">
      <c r="A8" s="64" t="s">
        <v>613</v>
      </c>
      <c r="B8" s="4">
        <v>1937045</v>
      </c>
      <c r="C8" s="4">
        <v>1938591</v>
      </c>
      <c r="D8" s="4">
        <v>1940014</v>
      </c>
      <c r="E8" s="4">
        <v>1941878</v>
      </c>
      <c r="F8" s="4">
        <v>1943756</v>
      </c>
      <c r="G8" s="4">
        <v>1945581</v>
      </c>
      <c r="H8" s="4">
        <v>1948004</v>
      </c>
      <c r="I8" s="4">
        <v>1950129</v>
      </c>
      <c r="J8" s="4">
        <v>1952321</v>
      </c>
      <c r="K8" s="76">
        <v>1954237</v>
      </c>
      <c r="L8" s="76">
        <v>1956516</v>
      </c>
      <c r="M8" s="12">
        <v>1958686</v>
      </c>
      <c r="N8" s="22">
        <f>M8-'2007'!M8</f>
        <v>23718</v>
      </c>
      <c r="O8" s="23">
        <f>N8/'2007'!M8*100</f>
        <v>1.2257567050204448</v>
      </c>
      <c r="R8" s="74"/>
    </row>
    <row r="9" spans="1:18" ht="13.5" customHeight="1">
      <c r="A9" s="64" t="s">
        <v>614</v>
      </c>
      <c r="B9" s="4">
        <v>496422</v>
      </c>
      <c r="C9" s="4">
        <v>496780</v>
      </c>
      <c r="D9" s="4">
        <v>497245</v>
      </c>
      <c r="E9" s="4">
        <v>497975</v>
      </c>
      <c r="F9" s="4">
        <v>498777</v>
      </c>
      <c r="G9" s="4">
        <v>499372</v>
      </c>
      <c r="H9" s="4">
        <v>500025</v>
      </c>
      <c r="I9" s="4">
        <v>500595</v>
      </c>
      <c r="J9" s="4">
        <v>501312</v>
      </c>
      <c r="K9" s="76">
        <v>502012</v>
      </c>
      <c r="L9" s="76">
        <v>502625</v>
      </c>
      <c r="M9" s="12">
        <v>503273</v>
      </c>
      <c r="N9" s="22">
        <f>M9-'2007'!M9</f>
        <v>7452</v>
      </c>
      <c r="O9" s="23">
        <f>N9/'2007'!M9*100</f>
        <v>1.502961754342797</v>
      </c>
      <c r="R9" s="74"/>
    </row>
    <row r="10" spans="1:18" ht="13.5" customHeight="1">
      <c r="A10" s="64" t="s">
        <v>615</v>
      </c>
      <c r="B10" s="4">
        <v>560197</v>
      </c>
      <c r="C10" s="4">
        <v>560159</v>
      </c>
      <c r="D10" s="4">
        <v>560142</v>
      </c>
      <c r="E10" s="4">
        <v>559920</v>
      </c>
      <c r="F10" s="4">
        <v>559861</v>
      </c>
      <c r="G10" s="4">
        <v>559851</v>
      </c>
      <c r="H10" s="4">
        <v>559914</v>
      </c>
      <c r="I10" s="4">
        <v>559904</v>
      </c>
      <c r="J10" s="4">
        <v>559959</v>
      </c>
      <c r="K10" s="76">
        <v>560167</v>
      </c>
      <c r="L10" s="76">
        <v>560397</v>
      </c>
      <c r="M10" s="12">
        <v>560397</v>
      </c>
      <c r="N10" s="22">
        <f>M10-'2007'!M10</f>
        <v>234</v>
      </c>
      <c r="O10" s="23">
        <f>N10/'2007'!M10*100</f>
        <v>0.04177355519732649</v>
      </c>
      <c r="R10" s="74"/>
    </row>
    <row r="11" spans="1:18" ht="13.5" customHeight="1">
      <c r="A11" s="64" t="s">
        <v>616</v>
      </c>
      <c r="B11" s="4">
        <v>1551722</v>
      </c>
      <c r="C11" s="4">
        <v>1552215</v>
      </c>
      <c r="D11" s="4">
        <v>1552511</v>
      </c>
      <c r="E11" s="4">
        <v>1552711</v>
      </c>
      <c r="F11" s="4">
        <v>1552886</v>
      </c>
      <c r="G11" s="4">
        <v>1553446</v>
      </c>
      <c r="H11" s="4">
        <v>1554266</v>
      </c>
      <c r="I11" s="4">
        <v>1554993</v>
      </c>
      <c r="J11" s="4">
        <v>1555418</v>
      </c>
      <c r="K11" s="76">
        <v>1556176</v>
      </c>
      <c r="L11" s="76">
        <v>1557301</v>
      </c>
      <c r="M11" s="12">
        <v>1557944</v>
      </c>
      <c r="N11" s="22">
        <f>M11-'2007'!M11</f>
        <v>7048</v>
      </c>
      <c r="O11" s="23">
        <f>N11/'2007'!M11*100</f>
        <v>0.4544469777470572</v>
      </c>
      <c r="R11" s="74"/>
    </row>
    <row r="12" spans="1:18" ht="13.5" customHeight="1">
      <c r="A12" s="64" t="s">
        <v>617</v>
      </c>
      <c r="B12" s="4">
        <v>1314311</v>
      </c>
      <c r="C12" s="4">
        <v>1314453</v>
      </c>
      <c r="D12" s="4">
        <v>1314253</v>
      </c>
      <c r="E12" s="4">
        <v>1313669</v>
      </c>
      <c r="F12" s="4">
        <v>1313264</v>
      </c>
      <c r="G12" s="4">
        <v>1313003</v>
      </c>
      <c r="H12" s="4">
        <v>1312737</v>
      </c>
      <c r="I12" s="4">
        <v>1312642</v>
      </c>
      <c r="J12" s="4">
        <v>1312427</v>
      </c>
      <c r="K12" s="76">
        <v>1312611</v>
      </c>
      <c r="L12" s="76">
        <v>1312948</v>
      </c>
      <c r="M12" s="12">
        <v>1312935</v>
      </c>
      <c r="N12" s="22">
        <f>M12-'2007'!M12</f>
        <v>-1419</v>
      </c>
      <c r="O12" s="23">
        <f>N12/'2007'!M12*100</f>
        <v>-0.1079617819856751</v>
      </c>
      <c r="R12" s="74"/>
    </row>
    <row r="13" spans="1:18" ht="13.5" customHeight="1">
      <c r="A13" s="64" t="s">
        <v>618</v>
      </c>
      <c r="B13" s="4">
        <v>533607</v>
      </c>
      <c r="C13" s="4">
        <v>533501</v>
      </c>
      <c r="D13" s="4">
        <v>533320</v>
      </c>
      <c r="E13" s="4">
        <v>533170</v>
      </c>
      <c r="F13" s="4">
        <v>532883</v>
      </c>
      <c r="G13" s="4">
        <v>532762</v>
      </c>
      <c r="H13" s="4">
        <v>532615</v>
      </c>
      <c r="I13" s="4">
        <v>532422</v>
      </c>
      <c r="J13" s="4">
        <v>532074</v>
      </c>
      <c r="K13" s="76">
        <v>532034</v>
      </c>
      <c r="L13" s="76">
        <v>532059</v>
      </c>
      <c r="M13" s="12">
        <v>531753</v>
      </c>
      <c r="N13" s="22">
        <f>M13-'2007'!M13</f>
        <v>-1964</v>
      </c>
      <c r="O13" s="23">
        <f>N13/'2007'!M13*100</f>
        <v>-0.36798528058877644</v>
      </c>
      <c r="R13" s="74"/>
    </row>
    <row r="14" spans="1:18" ht="13.5" customHeight="1">
      <c r="A14" s="64" t="s">
        <v>619</v>
      </c>
      <c r="B14" s="4">
        <v>725376</v>
      </c>
      <c r="C14" s="4">
        <v>725427</v>
      </c>
      <c r="D14" s="4">
        <v>725378</v>
      </c>
      <c r="E14" s="4">
        <v>725491</v>
      </c>
      <c r="F14" s="4">
        <v>725468</v>
      </c>
      <c r="G14" s="4">
        <v>725237</v>
      </c>
      <c r="H14" s="4">
        <v>724994</v>
      </c>
      <c r="I14" s="4">
        <v>724638</v>
      </c>
      <c r="J14" s="4">
        <v>724334</v>
      </c>
      <c r="K14" s="76">
        <v>724311</v>
      </c>
      <c r="L14" s="76">
        <v>724238</v>
      </c>
      <c r="M14" s="12">
        <v>723674</v>
      </c>
      <c r="N14" s="22">
        <f>M14-'2007'!M14</f>
        <v>-1998</v>
      </c>
      <c r="O14" s="23">
        <f>N14/'2007'!M14*100</f>
        <v>-0.2753310035387889</v>
      </c>
      <c r="R14" s="74"/>
    </row>
    <row r="15" spans="1:18" ht="13.5" customHeight="1">
      <c r="A15" s="64" t="s">
        <v>620</v>
      </c>
      <c r="B15" s="4">
        <v>551154</v>
      </c>
      <c r="C15" s="4">
        <v>550759</v>
      </c>
      <c r="D15" s="4">
        <v>550344</v>
      </c>
      <c r="E15" s="4">
        <v>549828</v>
      </c>
      <c r="F15" s="4">
        <v>549454</v>
      </c>
      <c r="G15" s="4">
        <v>549265</v>
      </c>
      <c r="H15" s="4">
        <v>549002</v>
      </c>
      <c r="I15" s="4">
        <v>548754</v>
      </c>
      <c r="J15" s="4">
        <v>548652</v>
      </c>
      <c r="K15" s="76">
        <v>548603</v>
      </c>
      <c r="L15" s="76">
        <v>548612</v>
      </c>
      <c r="M15" s="12">
        <v>548731</v>
      </c>
      <c r="N15" s="22">
        <f>M15-'2007'!M15</f>
        <v>-2614</v>
      </c>
      <c r="O15" s="23">
        <f>N15/'2007'!M15*100</f>
        <v>-0.4741133047365987</v>
      </c>
      <c r="R15" s="74"/>
    </row>
    <row r="16" spans="1:18" ht="13.5" customHeight="1">
      <c r="A16" s="64" t="s">
        <v>621</v>
      </c>
      <c r="B16" s="4">
        <v>1105348</v>
      </c>
      <c r="C16" s="4">
        <v>1105117</v>
      </c>
      <c r="D16" s="4">
        <v>1105000</v>
      </c>
      <c r="E16" s="4">
        <v>1104906</v>
      </c>
      <c r="F16" s="4">
        <v>1104691</v>
      </c>
      <c r="G16" s="4">
        <v>1104491</v>
      </c>
      <c r="H16" s="4">
        <v>1104386</v>
      </c>
      <c r="I16" s="4">
        <v>1104437</v>
      </c>
      <c r="J16" s="4">
        <v>1104258</v>
      </c>
      <c r="K16" s="76">
        <v>1104488</v>
      </c>
      <c r="L16" s="76">
        <v>1104654</v>
      </c>
      <c r="M16" s="12">
        <v>1104552</v>
      </c>
      <c r="N16" s="22">
        <f>M16-'2007'!M16</f>
        <v>-851</v>
      </c>
      <c r="O16" s="23">
        <f>N16/'2007'!M16*100</f>
        <v>-0.07698549759680406</v>
      </c>
      <c r="R16" s="74"/>
    </row>
    <row r="17" spans="1:18" ht="13.5" customHeight="1">
      <c r="A17" s="64" t="s">
        <v>622</v>
      </c>
      <c r="B17" s="4">
        <v>1244354</v>
      </c>
      <c r="C17" s="4">
        <v>1244282</v>
      </c>
      <c r="D17" s="4">
        <v>1244027</v>
      </c>
      <c r="E17" s="4">
        <v>1243463</v>
      </c>
      <c r="F17" s="4">
        <v>1243192</v>
      </c>
      <c r="G17" s="4">
        <v>1243026</v>
      </c>
      <c r="H17" s="4">
        <v>1243000</v>
      </c>
      <c r="I17" s="4">
        <v>1242866</v>
      </c>
      <c r="J17" s="4">
        <v>1242864</v>
      </c>
      <c r="K17" s="76">
        <v>1243017</v>
      </c>
      <c r="L17" s="76">
        <v>1243347</v>
      </c>
      <c r="M17" s="12">
        <v>1243412</v>
      </c>
      <c r="N17" s="22">
        <f>M17-'2007'!M17</f>
        <v>-901</v>
      </c>
      <c r="O17" s="23">
        <f>N17/'2007'!M17*100</f>
        <v>-0.07240943396074782</v>
      </c>
      <c r="R17" s="74"/>
    </row>
    <row r="18" spans="1:18" ht="13.5" customHeight="1">
      <c r="A18" s="64" t="s">
        <v>623</v>
      </c>
      <c r="B18" s="4">
        <v>889319</v>
      </c>
      <c r="C18" s="4">
        <v>888905</v>
      </c>
      <c r="D18" s="4">
        <v>888504</v>
      </c>
      <c r="E18" s="4">
        <v>887914</v>
      </c>
      <c r="F18" s="4">
        <v>887275</v>
      </c>
      <c r="G18" s="4">
        <v>886786</v>
      </c>
      <c r="H18" s="4">
        <v>886514</v>
      </c>
      <c r="I18" s="4">
        <v>886193</v>
      </c>
      <c r="J18" s="4">
        <v>885640</v>
      </c>
      <c r="K18" s="76">
        <v>885443</v>
      </c>
      <c r="L18" s="76">
        <v>885316</v>
      </c>
      <c r="M18" s="12">
        <v>884838</v>
      </c>
      <c r="N18" s="22">
        <f>M18-'2007'!M18</f>
        <v>-4725</v>
      </c>
      <c r="O18" s="23">
        <f>N18/'2007'!M18*100</f>
        <v>-0.5311596817763329</v>
      </c>
      <c r="R18" s="74"/>
    </row>
    <row r="19" spans="1:18" ht="13.5" customHeight="1">
      <c r="A19" s="64" t="s">
        <v>624</v>
      </c>
      <c r="B19" s="4">
        <v>233609</v>
      </c>
      <c r="C19" s="4">
        <v>233491</v>
      </c>
      <c r="D19" s="4">
        <v>233310</v>
      </c>
      <c r="E19" s="4">
        <v>233176</v>
      </c>
      <c r="F19" s="4">
        <v>232891</v>
      </c>
      <c r="G19" s="4">
        <v>232663</v>
      </c>
      <c r="H19" s="4">
        <v>232452</v>
      </c>
      <c r="I19" s="4">
        <v>232258</v>
      </c>
      <c r="J19" s="4">
        <v>232107</v>
      </c>
      <c r="K19" s="76">
        <v>232063</v>
      </c>
      <c r="L19" s="76">
        <v>232055</v>
      </c>
      <c r="M19" s="12">
        <v>231849</v>
      </c>
      <c r="N19" s="22">
        <f>M19-'2007'!M19</f>
        <v>-1811</v>
      </c>
      <c r="O19" s="23">
        <f>N19/'2007'!M19*100</f>
        <v>-0.7750577762560986</v>
      </c>
      <c r="R19" s="74"/>
    </row>
    <row r="20" spans="1:18" ht="13.5" customHeight="1">
      <c r="A20" s="64" t="s">
        <v>625</v>
      </c>
      <c r="B20" s="4">
        <v>343262</v>
      </c>
      <c r="C20" s="4">
        <v>343142</v>
      </c>
      <c r="D20" s="4">
        <v>343026</v>
      </c>
      <c r="E20" s="4">
        <v>342898</v>
      </c>
      <c r="F20" s="4">
        <v>342700</v>
      </c>
      <c r="G20" s="4">
        <v>342516</v>
      </c>
      <c r="H20" s="4">
        <v>342400</v>
      </c>
      <c r="I20" s="4">
        <v>342003</v>
      </c>
      <c r="J20" s="4">
        <v>341843</v>
      </c>
      <c r="K20" s="76">
        <v>341792</v>
      </c>
      <c r="L20" s="76">
        <v>341709</v>
      </c>
      <c r="M20" s="12">
        <v>341433</v>
      </c>
      <c r="N20" s="22">
        <f>M20-'2007'!M20</f>
        <v>-1869</v>
      </c>
      <c r="O20" s="23">
        <f>N20/'2007'!M20*100</f>
        <v>-0.5444186168446441</v>
      </c>
      <c r="R20" s="74"/>
    </row>
    <row r="21" spans="1:18" ht="13.5" customHeight="1">
      <c r="A21" s="64" t="s">
        <v>626</v>
      </c>
      <c r="B21" s="4">
        <v>92423</v>
      </c>
      <c r="C21" s="4">
        <v>92384</v>
      </c>
      <c r="D21" s="4">
        <v>92363</v>
      </c>
      <c r="E21" s="4">
        <v>92415</v>
      </c>
      <c r="F21" s="4">
        <v>92458</v>
      </c>
      <c r="G21" s="4">
        <v>92602</v>
      </c>
      <c r="H21" s="4">
        <v>92769</v>
      </c>
      <c r="I21" s="4">
        <v>92907</v>
      </c>
      <c r="J21" s="4">
        <v>92984</v>
      </c>
      <c r="K21" s="76">
        <v>93104</v>
      </c>
      <c r="L21" s="76">
        <v>93181</v>
      </c>
      <c r="M21" s="12">
        <v>93308</v>
      </c>
      <c r="N21" s="22">
        <f>M21-'2007'!M21</f>
        <v>918</v>
      </c>
      <c r="O21" s="23">
        <f>N21/'2007'!M21*100</f>
        <v>0.9936140274921528</v>
      </c>
      <c r="R21" s="74"/>
    </row>
    <row r="22" spans="1:18" ht="13.5" customHeight="1">
      <c r="A22" s="64" t="s">
        <v>627</v>
      </c>
      <c r="B22" s="4">
        <v>390216</v>
      </c>
      <c r="C22" s="4">
        <v>390084</v>
      </c>
      <c r="D22" s="4">
        <v>389915</v>
      </c>
      <c r="E22" s="4">
        <v>389730</v>
      </c>
      <c r="F22" s="4">
        <v>389600</v>
      </c>
      <c r="G22" s="4">
        <v>389443</v>
      </c>
      <c r="H22" s="4">
        <v>389213</v>
      </c>
      <c r="I22" s="4">
        <v>389134</v>
      </c>
      <c r="J22" s="4">
        <v>389087</v>
      </c>
      <c r="K22" s="76">
        <v>388976</v>
      </c>
      <c r="L22" s="76">
        <v>389035</v>
      </c>
      <c r="M22" s="12">
        <v>388979</v>
      </c>
      <c r="N22" s="22">
        <f>M22-'2007'!M22</f>
        <v>-1418</v>
      </c>
      <c r="O22" s="23">
        <f>N22/'2007'!M22*100</f>
        <v>-0.36322000425208184</v>
      </c>
      <c r="R22" s="74"/>
    </row>
    <row r="23" spans="1:18" ht="13.5" customHeight="1">
      <c r="A23" s="64" t="s">
        <v>628</v>
      </c>
      <c r="B23" s="4">
        <v>399599</v>
      </c>
      <c r="C23" s="4">
        <v>399957</v>
      </c>
      <c r="D23" s="4">
        <v>400430</v>
      </c>
      <c r="E23" s="4">
        <v>401108</v>
      </c>
      <c r="F23" s="4">
        <v>401825</v>
      </c>
      <c r="G23" s="4">
        <v>402368</v>
      </c>
      <c r="H23" s="4">
        <v>402695</v>
      </c>
      <c r="I23" s="4">
        <v>403272</v>
      </c>
      <c r="J23" s="4">
        <v>403638</v>
      </c>
      <c r="K23" s="76">
        <v>404109</v>
      </c>
      <c r="L23" s="76">
        <v>404723</v>
      </c>
      <c r="M23" s="12">
        <v>405371</v>
      </c>
      <c r="N23" s="22">
        <f>M23-'2007'!M23</f>
        <v>6336</v>
      </c>
      <c r="O23" s="23">
        <f>N23/'2007'!M23*100</f>
        <v>1.5878306414224317</v>
      </c>
      <c r="R23" s="74"/>
    </row>
    <row r="24" spans="1:18" ht="13.5" customHeight="1">
      <c r="A24" s="64" t="s">
        <v>629</v>
      </c>
      <c r="B24" s="4">
        <v>1056993</v>
      </c>
      <c r="C24" s="4">
        <v>1057781</v>
      </c>
      <c r="D24" s="4">
        <v>1058529</v>
      </c>
      <c r="E24" s="4">
        <v>1059821</v>
      </c>
      <c r="F24" s="4">
        <v>1061065</v>
      </c>
      <c r="G24" s="4">
        <v>1062244</v>
      </c>
      <c r="H24" s="4">
        <v>1062937</v>
      </c>
      <c r="I24" s="4">
        <v>1063429</v>
      </c>
      <c r="J24" s="4">
        <v>1063800</v>
      </c>
      <c r="K24" s="76">
        <v>1064440</v>
      </c>
      <c r="L24" s="76">
        <v>1065093</v>
      </c>
      <c r="M24" s="12">
        <v>1066128</v>
      </c>
      <c r="N24" s="22">
        <f>M24-'2007'!M24</f>
        <v>10230</v>
      </c>
      <c r="O24" s="23">
        <f>N24/'2007'!M24*100</f>
        <v>0.9688435814823022</v>
      </c>
      <c r="R24" s="74"/>
    </row>
    <row r="25" spans="1:18" ht="13.5" customHeight="1">
      <c r="A25" s="64" t="s">
        <v>630</v>
      </c>
      <c r="B25" s="4">
        <v>273137</v>
      </c>
      <c r="C25" s="4">
        <v>273285</v>
      </c>
      <c r="D25" s="4">
        <v>273422</v>
      </c>
      <c r="E25" s="4">
        <v>273486</v>
      </c>
      <c r="F25" s="4">
        <v>273675</v>
      </c>
      <c r="G25" s="4">
        <v>273789</v>
      </c>
      <c r="H25" s="4">
        <v>273967</v>
      </c>
      <c r="I25" s="4">
        <v>274074</v>
      </c>
      <c r="J25" s="4">
        <v>274032</v>
      </c>
      <c r="K25" s="76">
        <v>274086</v>
      </c>
      <c r="L25" s="76">
        <v>274064</v>
      </c>
      <c r="M25" s="12">
        <v>273793</v>
      </c>
      <c r="N25" s="22">
        <f>M25-'2007'!M25</f>
        <v>718</v>
      </c>
      <c r="O25" s="23">
        <f>N25/'2007'!M25*100</f>
        <v>0.26293142909457107</v>
      </c>
      <c r="R25" s="74"/>
    </row>
    <row r="26" spans="1:18" ht="13.5" customHeight="1">
      <c r="A26" s="64" t="s">
        <v>631</v>
      </c>
      <c r="B26" s="4">
        <v>764999</v>
      </c>
      <c r="C26" s="4">
        <v>765327</v>
      </c>
      <c r="D26" s="4">
        <v>765779</v>
      </c>
      <c r="E26" s="4">
        <v>766292</v>
      </c>
      <c r="F26" s="4">
        <v>766707</v>
      </c>
      <c r="G26" s="4">
        <v>767018</v>
      </c>
      <c r="H26" s="4">
        <v>767466</v>
      </c>
      <c r="I26" s="4">
        <v>767593</v>
      </c>
      <c r="J26" s="4">
        <v>767812</v>
      </c>
      <c r="K26" s="76">
        <v>767968</v>
      </c>
      <c r="L26" s="76">
        <v>768352</v>
      </c>
      <c r="M26" s="12">
        <v>768453</v>
      </c>
      <c r="N26" s="22">
        <f>M26-'2007'!M26</f>
        <v>3795</v>
      </c>
      <c r="O26" s="23">
        <f>N26/'2007'!M26*100</f>
        <v>0.49630030680382603</v>
      </c>
      <c r="R26" s="74"/>
    </row>
    <row r="27" spans="1:18" ht="13.5" customHeight="1">
      <c r="A27" s="30" t="s">
        <v>365</v>
      </c>
      <c r="B27" s="4">
        <v>2629689</v>
      </c>
      <c r="C27" s="4">
        <v>2630966</v>
      </c>
      <c r="D27" s="4">
        <v>2631605</v>
      </c>
      <c r="E27" s="4">
        <v>2630966</v>
      </c>
      <c r="F27" s="4">
        <v>2630515</v>
      </c>
      <c r="G27" s="4">
        <v>2630191</v>
      </c>
      <c r="H27" s="4">
        <v>2628699</v>
      </c>
      <c r="I27" s="4">
        <v>2626114</v>
      </c>
      <c r="J27" s="4">
        <v>2622933</v>
      </c>
      <c r="K27" s="76">
        <v>2622539</v>
      </c>
      <c r="L27" s="76">
        <v>2622125</v>
      </c>
      <c r="M27" s="12">
        <v>2622923</v>
      </c>
      <c r="N27" s="22">
        <f>M27-'2007'!M27</f>
        <v>-6346</v>
      </c>
      <c r="O27" s="23">
        <f>N27/'2007'!M27*100</f>
        <v>-0.24135986085866454</v>
      </c>
      <c r="R27" s="74"/>
    </row>
    <row r="28" spans="1:18" ht="13.5" customHeight="1">
      <c r="A28" s="30" t="s">
        <v>366</v>
      </c>
      <c r="B28" s="4">
        <v>1520926</v>
      </c>
      <c r="C28" s="4">
        <v>1521445</v>
      </c>
      <c r="D28" s="4">
        <v>1521757</v>
      </c>
      <c r="E28" s="4">
        <v>1522343</v>
      </c>
      <c r="F28" s="4">
        <v>1522656</v>
      </c>
      <c r="G28" s="4">
        <v>1523317</v>
      </c>
      <c r="H28" s="4">
        <v>1523649</v>
      </c>
      <c r="I28" s="4">
        <v>1523889</v>
      </c>
      <c r="J28" s="4">
        <v>1523874</v>
      </c>
      <c r="K28" s="76">
        <v>1524341</v>
      </c>
      <c r="L28" s="76">
        <v>1524996</v>
      </c>
      <c r="M28" s="12">
        <v>1525642</v>
      </c>
      <c r="N28" s="22">
        <f>M28-'2007'!M28</f>
        <v>5087</v>
      </c>
      <c r="O28" s="23">
        <f>N28/'2007'!M28*100</f>
        <v>0.3345488982641207</v>
      </c>
      <c r="R28" s="74"/>
    </row>
    <row r="29" spans="1:18" ht="13.5" customHeight="1">
      <c r="A29" s="30" t="s">
        <v>367</v>
      </c>
      <c r="B29" s="4">
        <v>91857</v>
      </c>
      <c r="C29" s="4">
        <v>92017</v>
      </c>
      <c r="D29" s="4">
        <v>92301</v>
      </c>
      <c r="E29" s="4">
        <v>92754</v>
      </c>
      <c r="F29" s="4">
        <v>93036</v>
      </c>
      <c r="G29" s="4">
        <v>93166</v>
      </c>
      <c r="H29" s="4">
        <v>93213</v>
      </c>
      <c r="I29" s="4">
        <v>93352</v>
      </c>
      <c r="J29" s="4">
        <v>93451</v>
      </c>
      <c r="K29" s="76">
        <v>93566</v>
      </c>
      <c r="L29" s="76">
        <v>93915</v>
      </c>
      <c r="M29" s="12">
        <v>94325</v>
      </c>
      <c r="N29" s="22">
        <f>M29-'2007'!M29</f>
        <v>2832</v>
      </c>
      <c r="O29" s="23">
        <f>N29/'2007'!M29*100</f>
        <v>3.095318767555988</v>
      </c>
      <c r="R29" s="74"/>
    </row>
    <row r="30" spans="1:18" ht="13.5" customHeight="1">
      <c r="A30" s="64" t="s">
        <v>632</v>
      </c>
      <c r="B30" s="4">
        <v>81903</v>
      </c>
      <c r="C30" s="4">
        <v>82063</v>
      </c>
      <c r="D30" s="4">
        <v>82323</v>
      </c>
      <c r="E30" s="4">
        <v>82768</v>
      </c>
      <c r="F30" s="4">
        <v>83078</v>
      </c>
      <c r="G30" s="4">
        <v>83225</v>
      </c>
      <c r="H30" s="4">
        <v>83329</v>
      </c>
      <c r="I30" s="4">
        <v>83497</v>
      </c>
      <c r="J30" s="4">
        <v>83619</v>
      </c>
      <c r="K30" s="76">
        <v>83735</v>
      </c>
      <c r="L30" s="76">
        <v>84108</v>
      </c>
      <c r="M30" s="12">
        <v>84570</v>
      </c>
      <c r="N30" s="22">
        <f>M30-'2007'!M30</f>
        <v>3023</v>
      </c>
      <c r="O30" s="23">
        <f>N30/'2007'!M30*100</f>
        <v>3.707064637570971</v>
      </c>
      <c r="R30" s="74"/>
    </row>
    <row r="31" spans="1:18" ht="13.5" customHeight="1">
      <c r="A31" s="65" t="s">
        <v>633</v>
      </c>
      <c r="B31" s="53">
        <v>9954</v>
      </c>
      <c r="C31" s="53">
        <v>9954</v>
      </c>
      <c r="D31" s="53">
        <v>9978</v>
      </c>
      <c r="E31" s="53">
        <v>9986</v>
      </c>
      <c r="F31" s="53">
        <v>9958</v>
      </c>
      <c r="G31" s="53">
        <v>9941</v>
      </c>
      <c r="H31" s="53">
        <v>9884</v>
      </c>
      <c r="I31" s="53">
        <v>9855</v>
      </c>
      <c r="J31" s="4">
        <v>9832</v>
      </c>
      <c r="K31" s="77">
        <v>9831</v>
      </c>
      <c r="L31" s="77">
        <v>9807</v>
      </c>
      <c r="M31" s="54">
        <v>9755</v>
      </c>
      <c r="N31" s="22">
        <f>M31-'2007'!M31</f>
        <v>-191</v>
      </c>
      <c r="O31" s="23">
        <f>N31/'2007'!M31*100</f>
        <v>-1.9203699979891413</v>
      </c>
      <c r="R31" s="74"/>
    </row>
    <row r="32" spans="1:19" ht="12">
      <c r="A32" s="35" t="s">
        <v>186</v>
      </c>
      <c r="B32" s="39">
        <f>SUM(B$27,B$22:B$23,B$6:B$9)</f>
        <v>10113865</v>
      </c>
      <c r="C32" s="39">
        <f aca="true" t="shared" si="0" ref="C32:M32">SUM(C$27,C$22:C$23,C$6:C$9)</f>
        <v>10119932</v>
      </c>
      <c r="D32" s="39">
        <f t="shared" si="0"/>
        <v>10124834</v>
      </c>
      <c r="E32" s="39">
        <f t="shared" si="0"/>
        <v>10129029</v>
      </c>
      <c r="F32" s="39">
        <f t="shared" si="0"/>
        <v>10134266</v>
      </c>
      <c r="G32" s="39">
        <f t="shared" si="0"/>
        <v>10139080</v>
      </c>
      <c r="H32" s="39">
        <f t="shared" si="0"/>
        <v>10144546</v>
      </c>
      <c r="I32" s="39">
        <f t="shared" si="0"/>
        <v>10148713</v>
      </c>
      <c r="J32" s="39">
        <f t="shared" si="0"/>
        <v>10152208</v>
      </c>
      <c r="K32" s="39">
        <f t="shared" si="0"/>
        <v>10158047</v>
      </c>
      <c r="L32" s="39">
        <f t="shared" si="0"/>
        <v>10165435</v>
      </c>
      <c r="M32" s="39">
        <f t="shared" si="0"/>
        <v>10173864</v>
      </c>
      <c r="N32" s="15">
        <f>M32-'2007'!M32</f>
        <v>65961</v>
      </c>
      <c r="O32" s="16">
        <f>N32/'2007'!M32*100</f>
        <v>0.6525685891524681</v>
      </c>
      <c r="P32" s="8"/>
      <c r="Q32" s="8"/>
      <c r="R32" s="8"/>
      <c r="S32" s="8"/>
    </row>
    <row r="33" spans="1:19" ht="12">
      <c r="A33" s="36" t="s">
        <v>187</v>
      </c>
      <c r="B33" s="39">
        <f>SUM(B$24,B$10:B$14)</f>
        <v>5742206</v>
      </c>
      <c r="C33" s="39">
        <f aca="true" t="shared" si="1" ref="C33:M33">SUM(C$24,C$10:C$14)</f>
        <v>5743536</v>
      </c>
      <c r="D33" s="39">
        <f t="shared" si="1"/>
        <v>5744133</v>
      </c>
      <c r="E33" s="39">
        <f t="shared" si="1"/>
        <v>5744782</v>
      </c>
      <c r="F33" s="39">
        <f t="shared" si="1"/>
        <v>5745427</v>
      </c>
      <c r="G33" s="39">
        <f t="shared" si="1"/>
        <v>5746543</v>
      </c>
      <c r="H33" s="39">
        <f t="shared" si="1"/>
        <v>5747463</v>
      </c>
      <c r="I33" s="39">
        <f t="shared" si="1"/>
        <v>5748028</v>
      </c>
      <c r="J33" s="39">
        <f t="shared" si="1"/>
        <v>5748012</v>
      </c>
      <c r="K33" s="39">
        <f t="shared" si="1"/>
        <v>5749739</v>
      </c>
      <c r="L33" s="39">
        <f t="shared" si="1"/>
        <v>5752036</v>
      </c>
      <c r="M33" s="39">
        <f t="shared" si="1"/>
        <v>5752831</v>
      </c>
      <c r="N33" s="15">
        <f>M33-'2007'!M33</f>
        <v>12131</v>
      </c>
      <c r="O33" s="16">
        <f>N33/'2007'!M33*100</f>
        <v>0.21131569320814533</v>
      </c>
      <c r="P33" s="8"/>
      <c r="Q33" s="8"/>
      <c r="R33" s="8"/>
      <c r="S33" s="8"/>
    </row>
    <row r="34" spans="1:19" ht="12">
      <c r="A34" s="36" t="s">
        <v>188</v>
      </c>
      <c r="B34" s="39">
        <f>SUM(B$25:B$26,B$28,B$15:B$18,B$21)</f>
        <v>6441660</v>
      </c>
      <c r="C34" s="39">
        <f aca="true" t="shared" si="2" ref="C34:M34">SUM(C$25:C$26,C$28,C$15:C$18,C$21)</f>
        <v>6441504</v>
      </c>
      <c r="D34" s="39">
        <f t="shared" si="2"/>
        <v>6441196</v>
      </c>
      <c r="E34" s="39">
        <f t="shared" si="2"/>
        <v>6440647</v>
      </c>
      <c r="F34" s="39">
        <f t="shared" si="2"/>
        <v>6440108</v>
      </c>
      <c r="G34" s="39">
        <f t="shared" si="2"/>
        <v>6440294</v>
      </c>
      <c r="H34" s="39">
        <f t="shared" si="2"/>
        <v>6440753</v>
      </c>
      <c r="I34" s="39">
        <f t="shared" si="2"/>
        <v>6440713</v>
      </c>
      <c r="J34" s="39">
        <f t="shared" si="2"/>
        <v>6440116</v>
      </c>
      <c r="K34" s="39">
        <f t="shared" si="2"/>
        <v>6441050</v>
      </c>
      <c r="L34" s="39">
        <f t="shared" si="2"/>
        <v>6442522</v>
      </c>
      <c r="M34" s="39">
        <f t="shared" si="2"/>
        <v>6442729</v>
      </c>
      <c r="N34" s="15">
        <f>M34-'2007'!M34</f>
        <v>1427</v>
      </c>
      <c r="O34" s="16">
        <f>N34/'2007'!M34*100</f>
        <v>0.022153906151271902</v>
      </c>
      <c r="P34" s="8"/>
      <c r="Q34" s="8"/>
      <c r="R34" s="8"/>
      <c r="S34" s="8"/>
    </row>
    <row r="35" spans="1:19" ht="12">
      <c r="A35" s="36" t="s">
        <v>189</v>
      </c>
      <c r="B35" s="40">
        <f>SUM(B$19:B$20)</f>
        <v>576871</v>
      </c>
      <c r="C35" s="40">
        <f aca="true" t="shared" si="3" ref="C35:M35">SUM(C$19:C$20)</f>
        <v>576633</v>
      </c>
      <c r="D35" s="40">
        <f t="shared" si="3"/>
        <v>576336</v>
      </c>
      <c r="E35" s="40">
        <f t="shared" si="3"/>
        <v>576074</v>
      </c>
      <c r="F35" s="40">
        <f t="shared" si="3"/>
        <v>575591</v>
      </c>
      <c r="G35" s="40">
        <f t="shared" si="3"/>
        <v>575179</v>
      </c>
      <c r="H35" s="40">
        <f t="shared" si="3"/>
        <v>574852</v>
      </c>
      <c r="I35" s="40">
        <f t="shared" si="3"/>
        <v>574261</v>
      </c>
      <c r="J35" s="40">
        <f t="shared" si="3"/>
        <v>573950</v>
      </c>
      <c r="K35" s="40">
        <f t="shared" si="3"/>
        <v>573855</v>
      </c>
      <c r="L35" s="40">
        <f t="shared" si="3"/>
        <v>573764</v>
      </c>
      <c r="M35" s="40">
        <f t="shared" si="3"/>
        <v>573282</v>
      </c>
      <c r="N35" s="15">
        <f>M35-'2007'!M35</f>
        <v>-3680</v>
      </c>
      <c r="O35" s="16">
        <f>N35/'2007'!M35*100</f>
        <v>-0.6378236348321034</v>
      </c>
      <c r="P35" s="79"/>
      <c r="Q35" s="80"/>
      <c r="R35" s="80"/>
      <c r="S35" s="80"/>
    </row>
    <row r="36" spans="1:13" ht="14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1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7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7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7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sheetProtection/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102" t="s">
        <v>600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6" customFormat="1" ht="20.25" customHeight="1">
      <c r="A2" s="51" t="s">
        <v>537</v>
      </c>
      <c r="B2" s="25" t="s">
        <v>587</v>
      </c>
      <c r="C2" s="45" t="s">
        <v>588</v>
      </c>
      <c r="D2" s="45" t="s">
        <v>589</v>
      </c>
      <c r="E2" s="45" t="s">
        <v>590</v>
      </c>
      <c r="F2" s="45" t="s">
        <v>591</v>
      </c>
      <c r="G2" s="45" t="s">
        <v>592</v>
      </c>
      <c r="H2" s="45" t="s">
        <v>593</v>
      </c>
      <c r="I2" s="45" t="s">
        <v>594</v>
      </c>
      <c r="J2" s="45" t="s">
        <v>595</v>
      </c>
      <c r="K2" s="45" t="s">
        <v>596</v>
      </c>
      <c r="L2" s="25" t="s">
        <v>597</v>
      </c>
      <c r="M2" s="45" t="s">
        <v>598</v>
      </c>
      <c r="N2" s="46" t="s">
        <v>538</v>
      </c>
      <c r="O2" s="46" t="s">
        <v>539</v>
      </c>
    </row>
    <row r="3" spans="1:15" s="48" customFormat="1" ht="20.25" customHeight="1">
      <c r="A3" s="61" t="s">
        <v>540</v>
      </c>
      <c r="B3" s="62" t="s">
        <v>541</v>
      </c>
      <c r="C3" s="49" t="s">
        <v>542</v>
      </c>
      <c r="D3" s="49" t="s">
        <v>543</v>
      </c>
      <c r="E3" s="62" t="s">
        <v>544</v>
      </c>
      <c r="F3" s="62" t="s">
        <v>545</v>
      </c>
      <c r="G3" s="62" t="s">
        <v>546</v>
      </c>
      <c r="H3" s="62" t="s">
        <v>547</v>
      </c>
      <c r="I3" s="62" t="s">
        <v>548</v>
      </c>
      <c r="J3" s="62" t="s">
        <v>549</v>
      </c>
      <c r="K3" s="62" t="s">
        <v>550</v>
      </c>
      <c r="L3" s="62" t="s">
        <v>551</v>
      </c>
      <c r="M3" s="63" t="s">
        <v>552</v>
      </c>
      <c r="N3" s="52" t="s">
        <v>553</v>
      </c>
      <c r="O3" s="52" t="s">
        <v>554</v>
      </c>
    </row>
    <row r="4" spans="1:18" ht="13.5" customHeight="1">
      <c r="A4" s="29" t="s">
        <v>555</v>
      </c>
      <c r="B4" s="4">
        <v>22879510</v>
      </c>
      <c r="C4" s="4">
        <v>22879132</v>
      </c>
      <c r="D4" s="4">
        <v>22880454</v>
      </c>
      <c r="E4" s="4">
        <v>22886902</v>
      </c>
      <c r="F4" s="4">
        <v>22894283</v>
      </c>
      <c r="G4" s="4">
        <v>22901897</v>
      </c>
      <c r="H4" s="4">
        <v>22911292</v>
      </c>
      <c r="I4" s="4">
        <v>22920250</v>
      </c>
      <c r="J4" s="4">
        <v>22925311</v>
      </c>
      <c r="K4" s="76">
        <v>22934997</v>
      </c>
      <c r="L4" s="76">
        <v>22945782</v>
      </c>
      <c r="M4" s="12">
        <v>22958360</v>
      </c>
      <c r="N4" s="22">
        <f>M4-'2006'!M4</f>
        <v>81833</v>
      </c>
      <c r="O4" s="23">
        <f>N4/'2006'!M4*100</f>
        <v>0.3577160117005523</v>
      </c>
      <c r="R4" s="74"/>
    </row>
    <row r="5" spans="1:18" ht="13.5" customHeight="1">
      <c r="A5" s="30" t="s">
        <v>556</v>
      </c>
      <c r="B5" s="4">
        <v>18646816</v>
      </c>
      <c r="C5" s="4">
        <v>18647942</v>
      </c>
      <c r="D5" s="4">
        <v>18651530</v>
      </c>
      <c r="E5" s="4">
        <v>18656251</v>
      </c>
      <c r="F5" s="4">
        <v>18662872</v>
      </c>
      <c r="G5" s="4">
        <v>18668955</v>
      </c>
      <c r="H5" s="4">
        <v>18676345</v>
      </c>
      <c r="I5" s="4">
        <v>18685380</v>
      </c>
      <c r="J5" s="4">
        <v>18691315</v>
      </c>
      <c r="K5" s="76">
        <v>18699367</v>
      </c>
      <c r="L5" s="76">
        <v>18707507</v>
      </c>
      <c r="M5" s="12">
        <v>18717043</v>
      </c>
      <c r="N5" s="22">
        <f>M5-'2006'!M6</f>
        <v>73741</v>
      </c>
      <c r="O5" s="23">
        <f>N5/'2006'!M6*100</f>
        <v>0.39553615555870947</v>
      </c>
      <c r="R5" s="74"/>
    </row>
    <row r="6" spans="1:18" ht="13.5" customHeight="1">
      <c r="A6" s="64" t="s">
        <v>557</v>
      </c>
      <c r="B6" s="4">
        <v>3770631</v>
      </c>
      <c r="C6" s="4">
        <v>3770748</v>
      </c>
      <c r="D6" s="4">
        <v>3771528</v>
      </c>
      <c r="E6" s="4">
        <v>3773177</v>
      </c>
      <c r="F6" s="4">
        <v>3776501</v>
      </c>
      <c r="G6" s="4">
        <v>3779219</v>
      </c>
      <c r="H6" s="4">
        <v>3782184</v>
      </c>
      <c r="I6" s="4">
        <v>3785828</v>
      </c>
      <c r="J6" s="4">
        <v>3789488</v>
      </c>
      <c r="K6" s="76">
        <v>3792402</v>
      </c>
      <c r="L6" s="76">
        <v>3794929</v>
      </c>
      <c r="M6" s="12">
        <v>3798015</v>
      </c>
      <c r="N6" s="22">
        <f>M6-'2006'!M7</f>
        <v>30920</v>
      </c>
      <c r="O6" s="23">
        <f>N6/'2006'!M7*100</f>
        <v>0.8207916179443312</v>
      </c>
      <c r="R6" s="74"/>
    </row>
    <row r="7" spans="1:18" ht="13.5" customHeight="1">
      <c r="A7" s="64" t="s">
        <v>558</v>
      </c>
      <c r="B7" s="4">
        <v>460354</v>
      </c>
      <c r="C7" s="4">
        <v>460343</v>
      </c>
      <c r="D7" s="4">
        <v>460211</v>
      </c>
      <c r="E7" s="4">
        <v>460265</v>
      </c>
      <c r="F7" s="4">
        <v>460161</v>
      </c>
      <c r="G7" s="4">
        <v>460133</v>
      </c>
      <c r="H7" s="4">
        <v>460211</v>
      </c>
      <c r="I7" s="4">
        <v>460312</v>
      </c>
      <c r="J7" s="4">
        <v>460193</v>
      </c>
      <c r="K7" s="76">
        <v>460218</v>
      </c>
      <c r="L7" s="76">
        <v>460358</v>
      </c>
      <c r="M7" s="12">
        <v>460398</v>
      </c>
      <c r="N7" s="22">
        <f>M7-'2006'!M8</f>
        <v>-28</v>
      </c>
      <c r="O7" s="23">
        <f>N7/'2006'!M8*100</f>
        <v>-0.006081324686268804</v>
      </c>
      <c r="R7" s="74"/>
    </row>
    <row r="8" spans="1:18" ht="13.5" customHeight="1">
      <c r="A8" s="64" t="s">
        <v>559</v>
      </c>
      <c r="B8" s="4">
        <v>1912875</v>
      </c>
      <c r="C8" s="4">
        <v>1913879</v>
      </c>
      <c r="D8" s="4">
        <v>1915521</v>
      </c>
      <c r="E8" s="4">
        <v>1917187</v>
      </c>
      <c r="F8" s="4">
        <v>1919487</v>
      </c>
      <c r="G8" s="4">
        <v>1921526</v>
      </c>
      <c r="H8" s="4">
        <v>1923945</v>
      </c>
      <c r="I8" s="4">
        <v>1926895</v>
      </c>
      <c r="J8" s="4">
        <v>1928968</v>
      </c>
      <c r="K8" s="76">
        <v>1930818</v>
      </c>
      <c r="L8" s="76">
        <v>1932908</v>
      </c>
      <c r="M8" s="12">
        <v>1934968</v>
      </c>
      <c r="N8" s="22">
        <f>M8-'2006'!M9</f>
        <v>23807</v>
      </c>
      <c r="O8" s="23">
        <f>N8/'2006'!M9*100</f>
        <v>1.245682598169385</v>
      </c>
      <c r="R8" s="74"/>
    </row>
    <row r="9" spans="1:18" ht="13.5" customHeight="1">
      <c r="A9" s="64" t="s">
        <v>560</v>
      </c>
      <c r="B9" s="4">
        <v>488312</v>
      </c>
      <c r="C9" s="4">
        <v>488825</v>
      </c>
      <c r="D9" s="4">
        <v>489334</v>
      </c>
      <c r="E9" s="4">
        <v>490019</v>
      </c>
      <c r="F9" s="4">
        <v>490714</v>
      </c>
      <c r="G9" s="4">
        <v>491405</v>
      </c>
      <c r="H9" s="4">
        <v>492309</v>
      </c>
      <c r="I9" s="4">
        <v>493406</v>
      </c>
      <c r="J9" s="4">
        <v>494225</v>
      </c>
      <c r="K9" s="76">
        <v>494780</v>
      </c>
      <c r="L9" s="76">
        <v>495351</v>
      </c>
      <c r="M9" s="12">
        <v>495821</v>
      </c>
      <c r="N9" s="22">
        <f>M9-'2006'!M10</f>
        <v>8129</v>
      </c>
      <c r="O9" s="23">
        <f>N9/'2006'!M10*100</f>
        <v>1.6668307046250503</v>
      </c>
      <c r="R9" s="74"/>
    </row>
    <row r="10" spans="1:18" ht="13.5" customHeight="1">
      <c r="A10" s="64" t="s">
        <v>561</v>
      </c>
      <c r="B10" s="4">
        <v>559837</v>
      </c>
      <c r="C10" s="4">
        <v>559813</v>
      </c>
      <c r="D10" s="4">
        <v>559709</v>
      </c>
      <c r="E10" s="4">
        <v>559740</v>
      </c>
      <c r="F10" s="4">
        <v>559818</v>
      </c>
      <c r="G10" s="4">
        <v>559776</v>
      </c>
      <c r="H10" s="4">
        <v>559850</v>
      </c>
      <c r="I10" s="4">
        <v>559888</v>
      </c>
      <c r="J10" s="4">
        <v>559802</v>
      </c>
      <c r="K10" s="76">
        <v>559956</v>
      </c>
      <c r="L10" s="76">
        <v>560050</v>
      </c>
      <c r="M10" s="12">
        <v>560163</v>
      </c>
      <c r="N10" s="22">
        <f>M10-'2006'!M11</f>
        <v>177</v>
      </c>
      <c r="O10" s="23">
        <f>N10/'2006'!M11*100</f>
        <v>0.031607933055469245</v>
      </c>
      <c r="R10" s="74"/>
    </row>
    <row r="11" spans="1:18" ht="13.5" customHeight="1">
      <c r="A11" s="64" t="s">
        <v>562</v>
      </c>
      <c r="B11" s="4">
        <v>1543719</v>
      </c>
      <c r="C11" s="4">
        <v>1544207</v>
      </c>
      <c r="D11" s="4">
        <v>1544771</v>
      </c>
      <c r="E11" s="4">
        <v>1545017</v>
      </c>
      <c r="F11" s="4">
        <v>1545524</v>
      </c>
      <c r="G11" s="4">
        <v>1546114</v>
      </c>
      <c r="H11" s="4">
        <v>1546890</v>
      </c>
      <c r="I11" s="4">
        <v>1548034</v>
      </c>
      <c r="J11" s="4">
        <v>1548435</v>
      </c>
      <c r="K11" s="76">
        <v>1548976</v>
      </c>
      <c r="L11" s="76">
        <v>1549852</v>
      </c>
      <c r="M11" s="12">
        <v>1550896</v>
      </c>
      <c r="N11" s="22">
        <f>M11-'2006'!M12</f>
        <v>7460</v>
      </c>
      <c r="O11" s="23">
        <f>N11/'2006'!M12*100</f>
        <v>0.483337177570045</v>
      </c>
      <c r="R11" s="74"/>
    </row>
    <row r="12" spans="1:18" ht="13.5" customHeight="1">
      <c r="A12" s="64" t="s">
        <v>563</v>
      </c>
      <c r="B12" s="4">
        <v>1314903</v>
      </c>
      <c r="C12" s="4">
        <v>1315067</v>
      </c>
      <c r="D12" s="4">
        <v>1314822</v>
      </c>
      <c r="E12" s="4">
        <v>1314711</v>
      </c>
      <c r="F12" s="4">
        <v>1314225</v>
      </c>
      <c r="G12" s="4">
        <v>1313986</v>
      </c>
      <c r="H12" s="4">
        <v>1314018</v>
      </c>
      <c r="I12" s="4">
        <v>1313922</v>
      </c>
      <c r="J12" s="4">
        <v>1313709</v>
      </c>
      <c r="K12" s="76">
        <v>1313798</v>
      </c>
      <c r="L12" s="76">
        <v>1314013</v>
      </c>
      <c r="M12" s="12">
        <v>1314354</v>
      </c>
      <c r="N12" s="22">
        <f>M12-'2006'!M13</f>
        <v>-680</v>
      </c>
      <c r="O12" s="23">
        <f>N12/'2006'!M13*100</f>
        <v>-0.05170968963540106</v>
      </c>
      <c r="R12" s="74"/>
    </row>
    <row r="13" spans="1:18" ht="13.5" customHeight="1">
      <c r="A13" s="64" t="s">
        <v>564</v>
      </c>
      <c r="B13" s="4">
        <v>534997</v>
      </c>
      <c r="C13" s="4">
        <v>534927</v>
      </c>
      <c r="D13" s="4">
        <v>534724</v>
      </c>
      <c r="E13" s="4">
        <v>534530</v>
      </c>
      <c r="F13" s="4">
        <v>534186</v>
      </c>
      <c r="G13" s="4">
        <v>533903</v>
      </c>
      <c r="H13" s="4">
        <v>533899</v>
      </c>
      <c r="I13" s="4">
        <v>533782</v>
      </c>
      <c r="J13" s="4">
        <v>533494</v>
      </c>
      <c r="K13" s="76">
        <v>533731</v>
      </c>
      <c r="L13" s="76">
        <v>533709</v>
      </c>
      <c r="M13" s="12">
        <v>533717</v>
      </c>
      <c r="N13" s="22">
        <f>M13-'2006'!M14</f>
        <v>-1488</v>
      </c>
      <c r="O13" s="23">
        <f>N13/'2006'!M14*100</f>
        <v>-0.27802430844255943</v>
      </c>
      <c r="R13" s="74"/>
    </row>
    <row r="14" spans="1:18" ht="13.5" customHeight="1">
      <c r="A14" s="64" t="s">
        <v>565</v>
      </c>
      <c r="B14" s="4">
        <v>727921</v>
      </c>
      <c r="C14" s="4">
        <v>727784</v>
      </c>
      <c r="D14" s="4">
        <v>727446</v>
      </c>
      <c r="E14" s="4">
        <v>727162</v>
      </c>
      <c r="F14" s="4">
        <v>726986</v>
      </c>
      <c r="G14" s="4">
        <v>726868</v>
      </c>
      <c r="H14" s="4">
        <v>726577</v>
      </c>
      <c r="I14" s="4">
        <v>726314</v>
      </c>
      <c r="J14" s="4">
        <v>725949</v>
      </c>
      <c r="K14" s="76">
        <v>725930</v>
      </c>
      <c r="L14" s="76">
        <v>725759</v>
      </c>
      <c r="M14" s="12">
        <v>725672</v>
      </c>
      <c r="N14" s="22">
        <f>M14-'2006'!M15</f>
        <v>-2818</v>
      </c>
      <c r="O14" s="23">
        <f>N14/'2006'!M15*100</f>
        <v>-0.3868275473925517</v>
      </c>
      <c r="R14" s="74"/>
    </row>
    <row r="15" spans="1:18" ht="13.5" customHeight="1">
      <c r="A15" s="64" t="s">
        <v>566</v>
      </c>
      <c r="B15" s="4">
        <v>553458</v>
      </c>
      <c r="C15" s="4">
        <v>553216</v>
      </c>
      <c r="D15" s="4">
        <v>552819</v>
      </c>
      <c r="E15" s="4">
        <v>552446</v>
      </c>
      <c r="F15" s="4">
        <v>552273</v>
      </c>
      <c r="G15" s="4">
        <v>551993</v>
      </c>
      <c r="H15" s="4">
        <v>551880</v>
      </c>
      <c r="I15" s="4">
        <v>551734</v>
      </c>
      <c r="J15" s="4">
        <v>551498</v>
      </c>
      <c r="K15" s="76">
        <v>551409</v>
      </c>
      <c r="L15" s="76">
        <v>551363</v>
      </c>
      <c r="M15" s="12">
        <v>551345</v>
      </c>
      <c r="N15" s="22">
        <f>M15-'2006'!M16</f>
        <v>-2496</v>
      </c>
      <c r="O15" s="23">
        <f>N15/'2006'!M16*100</f>
        <v>-0.45067086040939547</v>
      </c>
      <c r="R15" s="74"/>
    </row>
    <row r="16" spans="1:18" ht="13.5" customHeight="1">
      <c r="A16" s="64" t="s">
        <v>567</v>
      </c>
      <c r="B16" s="4">
        <v>1106396</v>
      </c>
      <c r="C16" s="4">
        <v>1106506</v>
      </c>
      <c r="D16" s="4">
        <v>1106114</v>
      </c>
      <c r="E16" s="4">
        <v>1106009</v>
      </c>
      <c r="F16" s="4">
        <v>1105779</v>
      </c>
      <c r="G16" s="4">
        <v>1105515</v>
      </c>
      <c r="H16" s="4">
        <v>1105247</v>
      </c>
      <c r="I16" s="4">
        <v>1105152</v>
      </c>
      <c r="J16" s="4">
        <v>1105079</v>
      </c>
      <c r="K16" s="76">
        <v>1105061</v>
      </c>
      <c r="L16" s="76">
        <v>1105249</v>
      </c>
      <c r="M16" s="12">
        <v>1105403</v>
      </c>
      <c r="N16" s="22">
        <f>M16-'2006'!M17</f>
        <v>-1287</v>
      </c>
      <c r="O16" s="23">
        <f>N16/'2006'!M17*100</f>
        <v>-0.11629272876776695</v>
      </c>
      <c r="R16" s="74"/>
    </row>
    <row r="17" spans="1:18" ht="13.5" customHeight="1">
      <c r="A17" s="64" t="s">
        <v>568</v>
      </c>
      <c r="B17" s="4">
        <v>1244993</v>
      </c>
      <c r="C17" s="4">
        <v>1244851</v>
      </c>
      <c r="D17" s="4">
        <v>1244560</v>
      </c>
      <c r="E17" s="4">
        <v>1244316</v>
      </c>
      <c r="F17" s="4">
        <v>1244090</v>
      </c>
      <c r="G17" s="4">
        <v>1244282</v>
      </c>
      <c r="H17" s="4">
        <v>1244060</v>
      </c>
      <c r="I17" s="4">
        <v>1244206</v>
      </c>
      <c r="J17" s="4">
        <v>1243944</v>
      </c>
      <c r="K17" s="76">
        <v>1244129</v>
      </c>
      <c r="L17" s="76">
        <v>1244077</v>
      </c>
      <c r="M17" s="12">
        <v>1244313</v>
      </c>
      <c r="N17" s="22">
        <f>M17-'2006'!M18</f>
        <v>-1161</v>
      </c>
      <c r="O17" s="23">
        <f>N17/'2006'!M18*100</f>
        <v>-0.0932175220036709</v>
      </c>
      <c r="R17" s="74"/>
    </row>
    <row r="18" spans="1:18" ht="13.5" customHeight="1">
      <c r="A18" s="64" t="s">
        <v>569</v>
      </c>
      <c r="B18" s="4">
        <v>893124</v>
      </c>
      <c r="C18" s="4">
        <v>892522</v>
      </c>
      <c r="D18" s="4">
        <v>891915</v>
      </c>
      <c r="E18" s="4">
        <v>891587</v>
      </c>
      <c r="F18" s="4">
        <v>891058</v>
      </c>
      <c r="G18" s="4">
        <v>890753</v>
      </c>
      <c r="H18" s="4">
        <v>890573</v>
      </c>
      <c r="I18" s="4">
        <v>890227</v>
      </c>
      <c r="J18" s="4">
        <v>889806</v>
      </c>
      <c r="K18" s="76">
        <v>889793</v>
      </c>
      <c r="L18" s="76">
        <v>889698</v>
      </c>
      <c r="M18" s="12">
        <v>889563</v>
      </c>
      <c r="N18" s="22">
        <f>M18-'2006'!M19</f>
        <v>-3981</v>
      </c>
      <c r="O18" s="23">
        <f>N18/'2006'!M19*100</f>
        <v>-0.4455292632483683</v>
      </c>
      <c r="R18" s="74"/>
    </row>
    <row r="19" spans="1:18" ht="13.5" customHeight="1">
      <c r="A19" s="64" t="s">
        <v>570</v>
      </c>
      <c r="B19" s="4">
        <v>235549</v>
      </c>
      <c r="C19" s="4">
        <v>235405</v>
      </c>
      <c r="D19" s="4">
        <v>235226</v>
      </c>
      <c r="E19" s="4">
        <v>235137</v>
      </c>
      <c r="F19" s="4">
        <v>234939</v>
      </c>
      <c r="G19" s="4">
        <v>234672</v>
      </c>
      <c r="H19" s="4">
        <v>234455</v>
      </c>
      <c r="I19" s="4">
        <v>234124</v>
      </c>
      <c r="J19" s="4">
        <v>233954</v>
      </c>
      <c r="K19" s="76">
        <v>233841</v>
      </c>
      <c r="L19" s="76">
        <v>233725</v>
      </c>
      <c r="M19" s="12">
        <v>233660</v>
      </c>
      <c r="N19" s="22">
        <f>M19-'2006'!M20</f>
        <v>-2297</v>
      </c>
      <c r="O19" s="23">
        <f>N19/'2006'!M20*100</f>
        <v>-0.9734824565492866</v>
      </c>
      <c r="R19" s="74"/>
    </row>
    <row r="20" spans="1:18" ht="13.5" customHeight="1">
      <c r="A20" s="64" t="s">
        <v>571</v>
      </c>
      <c r="B20" s="4">
        <v>344776</v>
      </c>
      <c r="C20" s="4">
        <v>344720</v>
      </c>
      <c r="D20" s="4">
        <v>344550</v>
      </c>
      <c r="E20" s="4">
        <v>344453</v>
      </c>
      <c r="F20" s="4">
        <v>344336</v>
      </c>
      <c r="G20" s="4">
        <v>344087</v>
      </c>
      <c r="H20" s="4">
        <v>343934</v>
      </c>
      <c r="I20" s="4">
        <v>343687</v>
      </c>
      <c r="J20" s="4">
        <v>343610</v>
      </c>
      <c r="K20" s="76">
        <v>343574</v>
      </c>
      <c r="L20" s="76">
        <v>343461</v>
      </c>
      <c r="M20" s="12">
        <v>343302</v>
      </c>
      <c r="N20" s="22">
        <f>M20-'2006'!M21</f>
        <v>-2001</v>
      </c>
      <c r="O20" s="23">
        <f>N20/'2006'!M21*100</f>
        <v>-0.5794910556815319</v>
      </c>
      <c r="R20" s="74"/>
    </row>
    <row r="21" spans="1:18" ht="13.5" customHeight="1">
      <c r="A21" s="64" t="s">
        <v>572</v>
      </c>
      <c r="B21" s="4">
        <v>91850</v>
      </c>
      <c r="C21" s="4">
        <v>91886</v>
      </c>
      <c r="D21" s="4">
        <v>91950</v>
      </c>
      <c r="E21" s="4">
        <v>92023</v>
      </c>
      <c r="F21" s="4">
        <v>92059</v>
      </c>
      <c r="G21" s="4">
        <v>92077</v>
      </c>
      <c r="H21" s="4">
        <v>92142</v>
      </c>
      <c r="I21" s="4">
        <v>92163</v>
      </c>
      <c r="J21" s="4">
        <v>92157</v>
      </c>
      <c r="K21" s="76">
        <v>92174</v>
      </c>
      <c r="L21" s="76">
        <v>92239</v>
      </c>
      <c r="M21" s="12">
        <v>92390</v>
      </c>
      <c r="N21" s="22">
        <f>M21-'2006'!M22</f>
        <v>605</v>
      </c>
      <c r="O21" s="23">
        <f>N21/'2006'!M22*100</f>
        <v>0.6591490984365637</v>
      </c>
      <c r="R21" s="74"/>
    </row>
    <row r="22" spans="1:18" ht="13.5" customHeight="1">
      <c r="A22" s="64" t="s">
        <v>573</v>
      </c>
      <c r="B22" s="4">
        <v>390631</v>
      </c>
      <c r="C22" s="4">
        <v>390495</v>
      </c>
      <c r="D22" s="4">
        <v>390412</v>
      </c>
      <c r="E22" s="4">
        <v>390455</v>
      </c>
      <c r="F22" s="4">
        <v>390380</v>
      </c>
      <c r="G22" s="4">
        <v>390299</v>
      </c>
      <c r="H22" s="4">
        <v>390229</v>
      </c>
      <c r="I22" s="4">
        <v>390185</v>
      </c>
      <c r="J22" s="4">
        <v>390188</v>
      </c>
      <c r="K22" s="76">
        <v>390310</v>
      </c>
      <c r="L22" s="76">
        <v>390339</v>
      </c>
      <c r="M22" s="12">
        <v>390397</v>
      </c>
      <c r="N22" s="22">
        <f>M22-'2006'!M23</f>
        <v>-236</v>
      </c>
      <c r="O22" s="23">
        <f>N22/'2006'!M23*100</f>
        <v>-0.06041476270565979</v>
      </c>
      <c r="R22" s="74"/>
    </row>
    <row r="23" spans="1:18" ht="13.5" customHeight="1">
      <c r="A23" s="64" t="s">
        <v>574</v>
      </c>
      <c r="B23" s="4">
        <v>394993</v>
      </c>
      <c r="C23" s="4">
        <v>394893</v>
      </c>
      <c r="D23" s="4">
        <v>396261</v>
      </c>
      <c r="E23" s="4">
        <v>396402</v>
      </c>
      <c r="F23" s="4">
        <v>396739</v>
      </c>
      <c r="G23" s="4">
        <v>396983</v>
      </c>
      <c r="H23" s="4">
        <v>396982</v>
      </c>
      <c r="I23" s="4">
        <v>397273</v>
      </c>
      <c r="J23" s="4">
        <v>397577</v>
      </c>
      <c r="K23" s="76">
        <v>398032</v>
      </c>
      <c r="L23" s="76">
        <v>398539</v>
      </c>
      <c r="M23" s="12">
        <v>399035</v>
      </c>
      <c r="N23" s="22">
        <f>M23-'2006'!M24</f>
        <v>4278</v>
      </c>
      <c r="O23" s="23">
        <f>N23/'2006'!M24*100</f>
        <v>1.083704658815423</v>
      </c>
      <c r="R23" s="74"/>
    </row>
    <row r="24" spans="1:18" ht="13.5" customHeight="1">
      <c r="A24" s="64" t="s">
        <v>575</v>
      </c>
      <c r="B24" s="4">
        <v>1044896</v>
      </c>
      <c r="C24" s="4">
        <v>1045210</v>
      </c>
      <c r="D24" s="4">
        <v>1046372</v>
      </c>
      <c r="E24" s="4">
        <v>1047692</v>
      </c>
      <c r="F24" s="4">
        <v>1049056</v>
      </c>
      <c r="G24" s="4">
        <v>1050160</v>
      </c>
      <c r="H24" s="4">
        <v>1051090</v>
      </c>
      <c r="I24" s="4">
        <v>1052108</v>
      </c>
      <c r="J24" s="4">
        <v>1052946</v>
      </c>
      <c r="K24" s="76">
        <v>1053828</v>
      </c>
      <c r="L24" s="76">
        <v>1054842</v>
      </c>
      <c r="M24" s="12">
        <v>1055898</v>
      </c>
      <c r="N24" s="22">
        <f>M24-'2006'!M25</f>
        <v>11506</v>
      </c>
      <c r="O24" s="23">
        <f>N24/'2006'!M25*100</f>
        <v>1.1016936169560854</v>
      </c>
      <c r="R24" s="74"/>
    </row>
    <row r="25" spans="1:18" ht="13.5" customHeight="1">
      <c r="A25" s="64" t="s">
        <v>576</v>
      </c>
      <c r="B25" s="4">
        <v>272431</v>
      </c>
      <c r="C25" s="4">
        <v>272278</v>
      </c>
      <c r="D25" s="4">
        <v>272221</v>
      </c>
      <c r="E25" s="4">
        <v>272434</v>
      </c>
      <c r="F25" s="4">
        <v>272471</v>
      </c>
      <c r="G25" s="4">
        <v>272718</v>
      </c>
      <c r="H25" s="4">
        <v>272811</v>
      </c>
      <c r="I25" s="4">
        <v>272797</v>
      </c>
      <c r="J25" s="4">
        <v>272804</v>
      </c>
      <c r="K25" s="76">
        <v>272851</v>
      </c>
      <c r="L25" s="76">
        <v>272899</v>
      </c>
      <c r="M25" s="12">
        <v>273075</v>
      </c>
      <c r="N25" s="22">
        <f>M25-'2006'!M26</f>
        <v>711</v>
      </c>
      <c r="O25" s="23">
        <f>N25/'2006'!M26*100</f>
        <v>0.2610477155571221</v>
      </c>
      <c r="R25" s="74"/>
    </row>
    <row r="26" spans="1:18" ht="13.5" customHeight="1">
      <c r="A26" s="64" t="s">
        <v>577</v>
      </c>
      <c r="B26" s="4">
        <v>760170</v>
      </c>
      <c r="C26" s="4">
        <v>760367</v>
      </c>
      <c r="D26" s="4">
        <v>761064</v>
      </c>
      <c r="E26" s="4">
        <v>761489</v>
      </c>
      <c r="F26" s="4">
        <v>762090</v>
      </c>
      <c r="G26" s="4">
        <v>762486</v>
      </c>
      <c r="H26" s="4">
        <v>763059</v>
      </c>
      <c r="I26" s="4">
        <v>763343</v>
      </c>
      <c r="J26" s="4">
        <v>763489</v>
      </c>
      <c r="K26" s="76">
        <v>763756</v>
      </c>
      <c r="L26" s="76">
        <v>764147</v>
      </c>
      <c r="M26" s="12">
        <v>764658</v>
      </c>
      <c r="N26" s="22">
        <f>M26-'2006'!M27</f>
        <v>4621</v>
      </c>
      <c r="O26" s="23">
        <f>N26/'2006'!M27*100</f>
        <v>0.6079967159493551</v>
      </c>
      <c r="R26" s="74"/>
    </row>
    <row r="27" spans="1:18" ht="13.5" customHeight="1">
      <c r="A27" s="30" t="s">
        <v>578</v>
      </c>
      <c r="B27" s="4">
        <v>2630872</v>
      </c>
      <c r="C27" s="4">
        <v>2629106</v>
      </c>
      <c r="D27" s="4">
        <v>2626273</v>
      </c>
      <c r="E27" s="4">
        <v>2627146</v>
      </c>
      <c r="F27" s="4">
        <v>2627232</v>
      </c>
      <c r="G27" s="4">
        <v>2627990</v>
      </c>
      <c r="H27" s="4">
        <v>2628330</v>
      </c>
      <c r="I27" s="4">
        <v>2627253</v>
      </c>
      <c r="J27" s="4">
        <v>2625359</v>
      </c>
      <c r="K27" s="76">
        <v>2626104</v>
      </c>
      <c r="L27" s="76">
        <v>2627527</v>
      </c>
      <c r="M27" s="12">
        <v>2629269</v>
      </c>
      <c r="N27" s="22">
        <f>M27-'2006'!M28</f>
        <v>-2973</v>
      </c>
      <c r="O27" s="23">
        <f>N27/'2006'!M28*100</f>
        <v>-0.11294554224117691</v>
      </c>
      <c r="R27" s="74"/>
    </row>
    <row r="28" spans="1:18" ht="13.5" customHeight="1">
      <c r="A28" s="30" t="s">
        <v>579</v>
      </c>
      <c r="B28" s="4">
        <v>1514935</v>
      </c>
      <c r="C28" s="4">
        <v>1514825</v>
      </c>
      <c r="D28" s="4">
        <v>1514977</v>
      </c>
      <c r="E28" s="4">
        <v>1515307</v>
      </c>
      <c r="F28" s="4">
        <v>1515682</v>
      </c>
      <c r="G28" s="4">
        <v>1516115</v>
      </c>
      <c r="H28" s="4">
        <v>1517320</v>
      </c>
      <c r="I28" s="4">
        <v>1517889</v>
      </c>
      <c r="J28" s="4">
        <v>1518568</v>
      </c>
      <c r="K28" s="76">
        <v>1518970</v>
      </c>
      <c r="L28" s="76">
        <v>1519711</v>
      </c>
      <c r="M28" s="12">
        <v>1520555</v>
      </c>
      <c r="N28" s="22">
        <f>M28-'2006'!M29</f>
        <v>5849</v>
      </c>
      <c r="O28" s="23">
        <f>N28/'2006'!M29*100</f>
        <v>0.3861475428234918</v>
      </c>
      <c r="R28" s="74"/>
    </row>
    <row r="29" spans="1:18" ht="13.5" customHeight="1">
      <c r="A29" s="30" t="s">
        <v>580</v>
      </c>
      <c r="B29" s="4">
        <v>86887</v>
      </c>
      <c r="C29" s="4">
        <v>87259</v>
      </c>
      <c r="D29" s="4">
        <v>87674</v>
      </c>
      <c r="E29" s="4">
        <v>88198</v>
      </c>
      <c r="F29" s="4">
        <v>88497</v>
      </c>
      <c r="G29" s="4">
        <v>88837</v>
      </c>
      <c r="H29" s="4">
        <v>89297</v>
      </c>
      <c r="I29" s="4">
        <v>89728</v>
      </c>
      <c r="J29" s="4">
        <v>90069</v>
      </c>
      <c r="K29" s="76">
        <v>90556</v>
      </c>
      <c r="L29" s="76">
        <v>91037</v>
      </c>
      <c r="M29" s="12">
        <v>91493</v>
      </c>
      <c r="N29" s="22">
        <f>M29-'2006'!M30</f>
        <v>5216</v>
      </c>
      <c r="O29" s="23">
        <f>N29/'2006'!M30*100</f>
        <v>6.045643682557344</v>
      </c>
      <c r="R29" s="74"/>
    </row>
    <row r="30" spans="1:18" ht="13.5" customHeight="1">
      <c r="A30" s="64" t="s">
        <v>581</v>
      </c>
      <c r="B30" s="4">
        <v>77100</v>
      </c>
      <c r="C30" s="4">
        <v>77477</v>
      </c>
      <c r="D30" s="4">
        <v>77873</v>
      </c>
      <c r="E30" s="4">
        <v>78407</v>
      </c>
      <c r="F30" s="4">
        <v>78707</v>
      </c>
      <c r="G30" s="4">
        <v>79023</v>
      </c>
      <c r="H30" s="4">
        <v>79445</v>
      </c>
      <c r="I30" s="4">
        <v>79865</v>
      </c>
      <c r="J30" s="4">
        <v>80191</v>
      </c>
      <c r="K30" s="76">
        <v>80636</v>
      </c>
      <c r="L30" s="76">
        <v>81101</v>
      </c>
      <c r="M30" s="12">
        <v>81547</v>
      </c>
      <c r="N30" s="22">
        <f>M30-'2006'!M31</f>
        <v>5056</v>
      </c>
      <c r="O30" s="23">
        <f>N30/'2006'!M31*100</f>
        <v>6.609927965381549</v>
      </c>
      <c r="R30" s="74"/>
    </row>
    <row r="31" spans="1:18" ht="13.5" customHeight="1">
      <c r="A31" s="65" t="s">
        <v>582</v>
      </c>
      <c r="B31" s="53">
        <v>9787</v>
      </c>
      <c r="C31" s="53">
        <v>9782</v>
      </c>
      <c r="D31" s="53">
        <v>9801</v>
      </c>
      <c r="E31" s="53">
        <v>9791</v>
      </c>
      <c r="F31" s="53">
        <v>9790</v>
      </c>
      <c r="G31" s="53">
        <v>9814</v>
      </c>
      <c r="H31" s="53">
        <v>9852</v>
      </c>
      <c r="I31" s="53">
        <v>9863</v>
      </c>
      <c r="J31" s="4">
        <v>9878</v>
      </c>
      <c r="K31" s="77">
        <v>9920</v>
      </c>
      <c r="L31" s="77">
        <v>9936</v>
      </c>
      <c r="M31" s="54">
        <v>9946</v>
      </c>
      <c r="N31" s="22">
        <f>M31-'2006'!M32</f>
        <v>160</v>
      </c>
      <c r="O31" s="23">
        <f>N31/'2006'!M32*100</f>
        <v>1.634988759452279</v>
      </c>
      <c r="R31" s="74"/>
    </row>
    <row r="32" spans="1:19" ht="12">
      <c r="A32" s="35" t="s">
        <v>583</v>
      </c>
      <c r="B32" s="39">
        <f aca="true" t="shared" si="0" ref="B32:M32">SUM(B$27,B$22:B$23,B$6:B$9)</f>
        <v>10048668</v>
      </c>
      <c r="C32" s="39">
        <f t="shared" si="0"/>
        <v>10048289</v>
      </c>
      <c r="D32" s="39">
        <f t="shared" si="0"/>
        <v>10049540</v>
      </c>
      <c r="E32" s="39">
        <f t="shared" si="0"/>
        <v>10054651</v>
      </c>
      <c r="F32" s="39">
        <f t="shared" si="0"/>
        <v>10061214</v>
      </c>
      <c r="G32" s="39">
        <f t="shared" si="0"/>
        <v>10067555</v>
      </c>
      <c r="H32" s="39">
        <f t="shared" si="0"/>
        <v>10074190</v>
      </c>
      <c r="I32" s="39">
        <f t="shared" si="0"/>
        <v>10081152</v>
      </c>
      <c r="J32" s="39">
        <f t="shared" si="0"/>
        <v>10085998</v>
      </c>
      <c r="K32" s="39">
        <f t="shared" si="0"/>
        <v>10092664</v>
      </c>
      <c r="L32" s="39">
        <f t="shared" si="0"/>
        <v>10099951</v>
      </c>
      <c r="M32" s="39">
        <f t="shared" si="0"/>
        <v>10107903</v>
      </c>
      <c r="N32" s="15">
        <f>+M32-'2004'!M34</f>
        <v>215484</v>
      </c>
      <c r="O32" s="16">
        <f>+N32/'2004'!M34*100</f>
        <v>2.1782740904929323</v>
      </c>
      <c r="P32" s="8"/>
      <c r="Q32" s="8"/>
      <c r="R32" s="8"/>
      <c r="S32" s="8"/>
    </row>
    <row r="33" spans="1:19" ht="12">
      <c r="A33" s="36" t="s">
        <v>584</v>
      </c>
      <c r="B33" s="39">
        <f aca="true" t="shared" si="1" ref="B33:M33">SUM(B$24,B$10:B$14)</f>
        <v>5726273</v>
      </c>
      <c r="C33" s="39">
        <f t="shared" si="1"/>
        <v>5727008</v>
      </c>
      <c r="D33" s="39">
        <f t="shared" si="1"/>
        <v>5727844</v>
      </c>
      <c r="E33" s="39">
        <f t="shared" si="1"/>
        <v>5728852</v>
      </c>
      <c r="F33" s="39">
        <f t="shared" si="1"/>
        <v>5729795</v>
      </c>
      <c r="G33" s="39">
        <f t="shared" si="1"/>
        <v>5730807</v>
      </c>
      <c r="H33" s="39">
        <f t="shared" si="1"/>
        <v>5732324</v>
      </c>
      <c r="I33" s="39">
        <f t="shared" si="1"/>
        <v>5734048</v>
      </c>
      <c r="J33" s="39">
        <f t="shared" si="1"/>
        <v>5734335</v>
      </c>
      <c r="K33" s="39">
        <f t="shared" si="1"/>
        <v>5736219</v>
      </c>
      <c r="L33" s="39">
        <f t="shared" si="1"/>
        <v>5738225</v>
      </c>
      <c r="M33" s="39">
        <f t="shared" si="1"/>
        <v>5740700</v>
      </c>
      <c r="N33" s="15">
        <f>+M33-'2004'!M35</f>
        <v>39778</v>
      </c>
      <c r="O33" s="16">
        <f>+N33/'2004'!M35*100</f>
        <v>0.6977467855199563</v>
      </c>
      <c r="P33" s="8"/>
      <c r="Q33" s="8"/>
      <c r="R33" s="8"/>
      <c r="S33" s="8"/>
    </row>
    <row r="34" spans="1:19" ht="12">
      <c r="A34" s="36" t="s">
        <v>585</v>
      </c>
      <c r="B34" s="39">
        <f aca="true" t="shared" si="2" ref="B34:M34">SUM(B$25:B$26,B$28,B$15:B$18,B$21)</f>
        <v>6437357</v>
      </c>
      <c r="C34" s="39">
        <f t="shared" si="2"/>
        <v>6436451</v>
      </c>
      <c r="D34" s="39">
        <f t="shared" si="2"/>
        <v>6435620</v>
      </c>
      <c r="E34" s="39">
        <f t="shared" si="2"/>
        <v>6435611</v>
      </c>
      <c r="F34" s="39">
        <f t="shared" si="2"/>
        <v>6435502</v>
      </c>
      <c r="G34" s="39">
        <f t="shared" si="2"/>
        <v>6435939</v>
      </c>
      <c r="H34" s="39">
        <f t="shared" si="2"/>
        <v>6437092</v>
      </c>
      <c r="I34" s="39">
        <f t="shared" si="2"/>
        <v>6437511</v>
      </c>
      <c r="J34" s="39">
        <f t="shared" si="2"/>
        <v>6437345</v>
      </c>
      <c r="K34" s="39">
        <f t="shared" si="2"/>
        <v>6438143</v>
      </c>
      <c r="L34" s="39">
        <f t="shared" si="2"/>
        <v>6439383</v>
      </c>
      <c r="M34" s="39">
        <f t="shared" si="2"/>
        <v>6441302</v>
      </c>
      <c r="N34" s="15">
        <f>+M34-'2004'!M36</f>
        <v>8858</v>
      </c>
      <c r="O34" s="16">
        <f>+N34/'2004'!M36*100</f>
        <v>0.13770815571810652</v>
      </c>
      <c r="P34" s="8"/>
      <c r="Q34" s="8"/>
      <c r="R34" s="8"/>
      <c r="S34" s="8"/>
    </row>
    <row r="35" spans="1:19" ht="12">
      <c r="A35" s="36" t="s">
        <v>586</v>
      </c>
      <c r="B35" s="40">
        <f aca="true" t="shared" si="3" ref="B35:M35">SUM(B$19:B$20)</f>
        <v>580325</v>
      </c>
      <c r="C35" s="40">
        <f t="shared" si="3"/>
        <v>580125</v>
      </c>
      <c r="D35" s="40">
        <f t="shared" si="3"/>
        <v>579776</v>
      </c>
      <c r="E35" s="40">
        <f t="shared" si="3"/>
        <v>579590</v>
      </c>
      <c r="F35" s="40">
        <f t="shared" si="3"/>
        <v>579275</v>
      </c>
      <c r="G35" s="40">
        <f t="shared" si="3"/>
        <v>578759</v>
      </c>
      <c r="H35" s="40">
        <f t="shared" si="3"/>
        <v>578389</v>
      </c>
      <c r="I35" s="40">
        <f t="shared" si="3"/>
        <v>577811</v>
      </c>
      <c r="J35" s="40">
        <f t="shared" si="3"/>
        <v>577564</v>
      </c>
      <c r="K35" s="40">
        <f t="shared" si="3"/>
        <v>577415</v>
      </c>
      <c r="L35" s="40">
        <f t="shared" si="3"/>
        <v>577186</v>
      </c>
      <c r="M35" s="40">
        <f t="shared" si="3"/>
        <v>576962</v>
      </c>
      <c r="N35" s="15">
        <f>+M35-'2004'!M37</f>
        <v>-12560</v>
      </c>
      <c r="O35" s="16">
        <f>+N35/'2004'!M37*100</f>
        <v>-2.130539657553068</v>
      </c>
      <c r="P35" s="79"/>
      <c r="Q35" s="80"/>
      <c r="R35" s="80"/>
      <c r="S35" s="80"/>
    </row>
    <row r="36" spans="1:13" ht="14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1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sheetProtection/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102" t="s">
        <v>601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6" customFormat="1" ht="20.25" customHeight="1">
      <c r="A2" s="51" t="s">
        <v>383</v>
      </c>
      <c r="B2" s="25" t="s">
        <v>435</v>
      </c>
      <c r="C2" s="45" t="s">
        <v>436</v>
      </c>
      <c r="D2" s="45" t="s">
        <v>437</v>
      </c>
      <c r="E2" s="45" t="s">
        <v>438</v>
      </c>
      <c r="F2" s="45" t="s">
        <v>439</v>
      </c>
      <c r="G2" s="45" t="s">
        <v>440</v>
      </c>
      <c r="H2" s="45" t="s">
        <v>441</v>
      </c>
      <c r="I2" s="45" t="s">
        <v>442</v>
      </c>
      <c r="J2" s="45" t="s">
        <v>443</v>
      </c>
      <c r="K2" s="45" t="s">
        <v>444</v>
      </c>
      <c r="L2" s="25" t="s">
        <v>445</v>
      </c>
      <c r="M2" s="45" t="s">
        <v>446</v>
      </c>
      <c r="N2" s="46" t="s">
        <v>384</v>
      </c>
      <c r="O2" s="46" t="s">
        <v>385</v>
      </c>
    </row>
    <row r="3" spans="1:15" s="48" customFormat="1" ht="20.25" customHeight="1">
      <c r="A3" s="61" t="s">
        <v>386</v>
      </c>
      <c r="B3" s="62" t="s">
        <v>387</v>
      </c>
      <c r="C3" s="49" t="s">
        <v>388</v>
      </c>
      <c r="D3" s="49" t="s">
        <v>389</v>
      </c>
      <c r="E3" s="62" t="s">
        <v>390</v>
      </c>
      <c r="F3" s="62" t="s">
        <v>391</v>
      </c>
      <c r="G3" s="62" t="s">
        <v>392</v>
      </c>
      <c r="H3" s="62" t="s">
        <v>393</v>
      </c>
      <c r="I3" s="62" t="s">
        <v>394</v>
      </c>
      <c r="J3" s="62" t="s">
        <v>395</v>
      </c>
      <c r="K3" s="62" t="s">
        <v>396</v>
      </c>
      <c r="L3" s="62" t="s">
        <v>397</v>
      </c>
      <c r="M3" s="63" t="s">
        <v>398</v>
      </c>
      <c r="N3" s="52" t="s">
        <v>399</v>
      </c>
      <c r="O3" s="52" t="s">
        <v>400</v>
      </c>
    </row>
    <row r="4" spans="1:18" ht="13.5" customHeight="1">
      <c r="A4" s="29" t="s">
        <v>401</v>
      </c>
      <c r="B4" s="4">
        <v>22778581</v>
      </c>
      <c r="C4" s="4">
        <v>22784720</v>
      </c>
      <c r="D4" s="4">
        <v>22791052</v>
      </c>
      <c r="E4" s="4">
        <v>22797314</v>
      </c>
      <c r="F4" s="4">
        <v>22805647</v>
      </c>
      <c r="G4" s="4">
        <v>22814636</v>
      </c>
      <c r="H4" s="4">
        <v>22823604</v>
      </c>
      <c r="I4" s="4">
        <v>22832173</v>
      </c>
      <c r="J4" s="4">
        <v>22839043</v>
      </c>
      <c r="K4" s="4">
        <v>22850661</v>
      </c>
      <c r="L4" s="4">
        <v>22863122</v>
      </c>
      <c r="M4" s="12">
        <v>22876527</v>
      </c>
      <c r="N4" s="22">
        <f>M4-'2005'!M4</f>
        <v>106144</v>
      </c>
      <c r="O4" s="23">
        <f>N4/'2005'!M4*100</f>
        <v>0.4661493836094017</v>
      </c>
      <c r="R4" s="74"/>
    </row>
    <row r="5" spans="1:18" ht="13.5" customHeight="1" hidden="1">
      <c r="A5" s="30" t="s">
        <v>402</v>
      </c>
      <c r="B5" s="4">
        <v>22697717</v>
      </c>
      <c r="C5" s="4">
        <v>22703376</v>
      </c>
      <c r="D5" s="4">
        <v>22709231</v>
      </c>
      <c r="E5" s="4">
        <v>22715050</v>
      </c>
      <c r="F5" s="4">
        <v>22723029</v>
      </c>
      <c r="G5" s="4">
        <v>22731558</v>
      </c>
      <c r="H5" s="4">
        <v>22740039</v>
      </c>
      <c r="I5" s="4">
        <v>22747969</v>
      </c>
      <c r="J5" s="4">
        <v>22754299</v>
      </c>
      <c r="K5" s="4">
        <v>22765392</v>
      </c>
      <c r="L5" s="4">
        <v>22777331</v>
      </c>
      <c r="M5" s="12">
        <v>22790250</v>
      </c>
      <c r="N5" s="22">
        <f>M5-'2005'!M5</f>
        <v>100476</v>
      </c>
      <c r="O5" s="23">
        <f>N5/'2005'!M5*100</f>
        <v>0.44282503651204286</v>
      </c>
      <c r="R5" s="74"/>
    </row>
    <row r="6" spans="1:18" ht="13.5" customHeight="1">
      <c r="A6" s="30" t="s">
        <v>403</v>
      </c>
      <c r="B6" s="4">
        <v>18570800</v>
      </c>
      <c r="C6" s="4">
        <v>18576518</v>
      </c>
      <c r="D6" s="4">
        <v>18580596</v>
      </c>
      <c r="E6" s="4">
        <v>18584442</v>
      </c>
      <c r="F6" s="4">
        <v>18590735</v>
      </c>
      <c r="G6" s="4">
        <v>18595520</v>
      </c>
      <c r="H6" s="4">
        <v>18601426</v>
      </c>
      <c r="I6" s="4">
        <v>18608525</v>
      </c>
      <c r="J6" s="4">
        <v>18615654</v>
      </c>
      <c r="K6" s="4">
        <v>18623946</v>
      </c>
      <c r="L6" s="4">
        <v>18631415</v>
      </c>
      <c r="M6" s="12">
        <v>18643302</v>
      </c>
      <c r="N6" s="22">
        <f>M6-'2005'!M6</f>
        <v>80552</v>
      </c>
      <c r="O6" s="23">
        <f>N6/'2005'!M6*100</f>
        <v>0.4339443239821686</v>
      </c>
      <c r="R6" s="74"/>
    </row>
    <row r="7" spans="1:18" ht="13.5" customHeight="1">
      <c r="A7" s="64" t="s">
        <v>404</v>
      </c>
      <c r="B7" s="4">
        <v>3738424</v>
      </c>
      <c r="C7" s="4">
        <v>3740684</v>
      </c>
      <c r="D7" s="4">
        <v>3742337</v>
      </c>
      <c r="E7" s="4">
        <v>3743553</v>
      </c>
      <c r="F7" s="4">
        <v>3746073</v>
      </c>
      <c r="G7" s="4">
        <v>3748141</v>
      </c>
      <c r="H7" s="4">
        <v>3750504</v>
      </c>
      <c r="I7" s="4">
        <v>3753797</v>
      </c>
      <c r="J7" s="4">
        <v>3756392</v>
      </c>
      <c r="K7" s="4">
        <v>3758821</v>
      </c>
      <c r="L7" s="4">
        <v>3761281</v>
      </c>
      <c r="M7" s="12">
        <v>3767095</v>
      </c>
      <c r="N7" s="22">
        <f>M7-'2005'!M7</f>
        <v>30418</v>
      </c>
      <c r="O7" s="23">
        <f>N7/'2005'!M7*100</f>
        <v>0.814038783657244</v>
      </c>
      <c r="R7" s="74"/>
    </row>
    <row r="8" spans="1:18" ht="13.5" customHeight="1">
      <c r="A8" s="64" t="s">
        <v>405</v>
      </c>
      <c r="B8" s="4">
        <v>461511</v>
      </c>
      <c r="C8" s="4">
        <v>461397</v>
      </c>
      <c r="D8" s="4">
        <v>461116</v>
      </c>
      <c r="E8" s="4">
        <v>461013</v>
      </c>
      <c r="F8" s="4">
        <v>460892</v>
      </c>
      <c r="G8" s="4">
        <v>460855</v>
      </c>
      <c r="H8" s="4">
        <v>460809</v>
      </c>
      <c r="I8" s="4">
        <v>460680</v>
      </c>
      <c r="J8" s="4">
        <v>460599</v>
      </c>
      <c r="K8" s="4">
        <v>460561</v>
      </c>
      <c r="L8" s="4">
        <v>460412</v>
      </c>
      <c r="M8" s="12">
        <v>460426</v>
      </c>
      <c r="N8" s="22">
        <f>M8-'2005'!M8</f>
        <v>-1160</v>
      </c>
      <c r="O8" s="23">
        <f>N8/'2005'!M8*100</f>
        <v>-0.2513074486661207</v>
      </c>
      <c r="R8" s="74"/>
    </row>
    <row r="9" spans="1:18" ht="13.5" customHeight="1">
      <c r="A9" s="64" t="s">
        <v>406</v>
      </c>
      <c r="B9" s="4">
        <v>1882666</v>
      </c>
      <c r="C9" s="4">
        <v>1884424</v>
      </c>
      <c r="D9" s="4">
        <v>1886533</v>
      </c>
      <c r="E9" s="4">
        <v>1888518</v>
      </c>
      <c r="F9" s="4">
        <v>1891258</v>
      </c>
      <c r="G9" s="4">
        <v>1894010</v>
      </c>
      <c r="H9" s="4">
        <v>1896739</v>
      </c>
      <c r="I9" s="4">
        <v>1899853</v>
      </c>
      <c r="J9" s="4">
        <v>1902821</v>
      </c>
      <c r="K9" s="4">
        <v>1905311</v>
      </c>
      <c r="L9" s="4">
        <v>1908101</v>
      </c>
      <c r="M9" s="12">
        <v>1911161</v>
      </c>
      <c r="N9" s="22">
        <f>M9-'2005'!M9</f>
        <v>30845</v>
      </c>
      <c r="O9" s="23">
        <f>N9/'2005'!M9*100</f>
        <v>1.6404157599041864</v>
      </c>
      <c r="R9" s="74"/>
    </row>
    <row r="10" spans="1:18" ht="13.5" customHeight="1">
      <c r="A10" s="64" t="s">
        <v>407</v>
      </c>
      <c r="B10" s="4">
        <v>478399</v>
      </c>
      <c r="C10" s="4">
        <v>479218</v>
      </c>
      <c r="D10" s="4">
        <v>479997</v>
      </c>
      <c r="E10" s="4">
        <v>480662</v>
      </c>
      <c r="F10" s="4">
        <v>481409</v>
      </c>
      <c r="G10" s="4">
        <v>482223</v>
      </c>
      <c r="H10" s="4">
        <v>483138</v>
      </c>
      <c r="I10" s="4">
        <v>484223</v>
      </c>
      <c r="J10" s="4">
        <v>485146</v>
      </c>
      <c r="K10" s="4">
        <v>485868</v>
      </c>
      <c r="L10" s="4">
        <v>486710</v>
      </c>
      <c r="M10" s="12">
        <v>487692</v>
      </c>
      <c r="N10" s="22">
        <f>M10-'2005'!M10</f>
        <v>10015</v>
      </c>
      <c r="O10" s="23">
        <f>N10/'2005'!M10*100</f>
        <v>2.0966050280838306</v>
      </c>
      <c r="R10" s="74"/>
    </row>
    <row r="11" spans="1:18" ht="13.5" customHeight="1">
      <c r="A11" s="64" t="s">
        <v>408</v>
      </c>
      <c r="B11" s="4">
        <v>560163</v>
      </c>
      <c r="C11" s="4">
        <v>560132</v>
      </c>
      <c r="D11" s="4">
        <v>559938</v>
      </c>
      <c r="E11" s="4">
        <v>559796</v>
      </c>
      <c r="F11" s="4">
        <v>559888</v>
      </c>
      <c r="G11" s="4">
        <v>559642</v>
      </c>
      <c r="H11" s="4">
        <v>559562</v>
      </c>
      <c r="I11" s="4">
        <v>559690</v>
      </c>
      <c r="J11" s="4">
        <v>559661</v>
      </c>
      <c r="K11" s="4">
        <v>559825</v>
      </c>
      <c r="L11" s="4">
        <v>559926</v>
      </c>
      <c r="M11" s="12">
        <v>559986</v>
      </c>
      <c r="N11" s="22">
        <f>M11-'2005'!M11</f>
        <v>42</v>
      </c>
      <c r="O11" s="23">
        <f>N11/'2005'!M11*100</f>
        <v>0.0075007500750075016</v>
      </c>
      <c r="R11" s="74"/>
    </row>
    <row r="12" spans="1:18" ht="13.5" customHeight="1">
      <c r="A12" s="64" t="s">
        <v>409</v>
      </c>
      <c r="B12" s="4">
        <v>1533896</v>
      </c>
      <c r="C12" s="4">
        <v>1534329</v>
      </c>
      <c r="D12" s="4">
        <v>1534889</v>
      </c>
      <c r="E12" s="4">
        <v>1535351</v>
      </c>
      <c r="F12" s="4">
        <v>1535967</v>
      </c>
      <c r="G12" s="4">
        <v>1536737</v>
      </c>
      <c r="H12" s="4">
        <v>1537769</v>
      </c>
      <c r="I12" s="4">
        <v>1538818</v>
      </c>
      <c r="J12" s="4">
        <v>1539845</v>
      </c>
      <c r="K12" s="4">
        <v>1540867</v>
      </c>
      <c r="L12" s="4">
        <v>1542054</v>
      </c>
      <c r="M12" s="12">
        <v>1543436</v>
      </c>
      <c r="N12" s="22">
        <f>M12-'2005'!M12</f>
        <v>9994</v>
      </c>
      <c r="O12" s="23">
        <f>N12/'2005'!M12*100</f>
        <v>0.6517364204189007</v>
      </c>
      <c r="R12" s="74"/>
    </row>
    <row r="13" spans="1:18" ht="13.5" customHeight="1">
      <c r="A13" s="64" t="s">
        <v>410</v>
      </c>
      <c r="B13" s="4">
        <v>1315936</v>
      </c>
      <c r="C13" s="4">
        <v>1315897</v>
      </c>
      <c r="D13" s="4">
        <v>1315776</v>
      </c>
      <c r="E13" s="4">
        <v>1315688</v>
      </c>
      <c r="F13" s="4">
        <v>1315559</v>
      </c>
      <c r="G13" s="4">
        <v>1315130</v>
      </c>
      <c r="H13" s="4">
        <v>1314858</v>
      </c>
      <c r="I13" s="4">
        <v>1314821</v>
      </c>
      <c r="J13" s="4">
        <v>1314664</v>
      </c>
      <c r="K13" s="4">
        <v>1314834</v>
      </c>
      <c r="L13" s="4">
        <v>1314839</v>
      </c>
      <c r="M13" s="12">
        <v>1315034</v>
      </c>
      <c r="N13" s="22">
        <f>M13-'2005'!M13</f>
        <v>-792</v>
      </c>
      <c r="O13" s="23">
        <f>N13/'2005'!M13*100</f>
        <v>-0.06019032911646373</v>
      </c>
      <c r="R13" s="74"/>
    </row>
    <row r="14" spans="1:18" ht="13.5" customHeight="1">
      <c r="A14" s="64" t="s">
        <v>411</v>
      </c>
      <c r="B14" s="4">
        <v>537345</v>
      </c>
      <c r="C14" s="4">
        <v>537409</v>
      </c>
      <c r="D14" s="4">
        <v>537153</v>
      </c>
      <c r="E14" s="4">
        <v>536979</v>
      </c>
      <c r="F14" s="4">
        <v>536653</v>
      </c>
      <c r="G14" s="4">
        <v>536190</v>
      </c>
      <c r="H14" s="4">
        <v>536002</v>
      </c>
      <c r="I14" s="4">
        <v>535833</v>
      </c>
      <c r="J14" s="4">
        <v>535552</v>
      </c>
      <c r="K14" s="4">
        <v>535485</v>
      </c>
      <c r="L14" s="4">
        <v>535372</v>
      </c>
      <c r="M14" s="12">
        <v>535205</v>
      </c>
      <c r="N14" s="22">
        <f>M14-'2005'!M14</f>
        <v>-1963</v>
      </c>
      <c r="O14" s="23">
        <f>N14/'2005'!M14*100</f>
        <v>-0.36543502219045065</v>
      </c>
      <c r="R14" s="74"/>
    </row>
    <row r="15" spans="1:18" ht="13.5" customHeight="1">
      <c r="A15" s="64" t="s">
        <v>412</v>
      </c>
      <c r="B15" s="4">
        <v>733511</v>
      </c>
      <c r="C15" s="4">
        <v>733096</v>
      </c>
      <c r="D15" s="4">
        <v>732792</v>
      </c>
      <c r="E15" s="4">
        <v>732552</v>
      </c>
      <c r="F15" s="4">
        <v>732112</v>
      </c>
      <c r="G15" s="4">
        <v>731596</v>
      </c>
      <c r="H15" s="4">
        <v>730986</v>
      </c>
      <c r="I15" s="4">
        <v>730294</v>
      </c>
      <c r="J15" s="4">
        <v>729923</v>
      </c>
      <c r="K15" s="4">
        <v>729594</v>
      </c>
      <c r="L15" s="4">
        <v>729203</v>
      </c>
      <c r="M15" s="12">
        <v>728490</v>
      </c>
      <c r="N15" s="22">
        <f>M15-'2005'!M15</f>
        <v>-4840</v>
      </c>
      <c r="O15" s="23">
        <f>N15/'2005'!M15*100</f>
        <v>-0.6600030000136364</v>
      </c>
      <c r="R15" s="74"/>
    </row>
    <row r="16" spans="1:18" ht="13.5" customHeight="1">
      <c r="A16" s="64" t="s">
        <v>413</v>
      </c>
      <c r="B16" s="4">
        <v>557636</v>
      </c>
      <c r="C16" s="4">
        <v>557551</v>
      </c>
      <c r="D16" s="4">
        <v>557120</v>
      </c>
      <c r="E16" s="4">
        <v>556754</v>
      </c>
      <c r="F16" s="4">
        <v>556333</v>
      </c>
      <c r="G16" s="4">
        <v>555647</v>
      </c>
      <c r="H16" s="4">
        <v>555131</v>
      </c>
      <c r="I16" s="4">
        <v>554607</v>
      </c>
      <c r="J16" s="4">
        <v>554466</v>
      </c>
      <c r="K16" s="4">
        <v>554419</v>
      </c>
      <c r="L16" s="4">
        <v>554253</v>
      </c>
      <c r="M16" s="12">
        <v>553841</v>
      </c>
      <c r="N16" s="22">
        <f>M16-'2005'!M16</f>
        <v>-3260</v>
      </c>
      <c r="O16" s="23">
        <f>N16/'2005'!M16*100</f>
        <v>-0.5851721680628826</v>
      </c>
      <c r="R16" s="74"/>
    </row>
    <row r="17" spans="1:18" ht="13.5" customHeight="1">
      <c r="A17" s="64" t="s">
        <v>414</v>
      </c>
      <c r="B17" s="4">
        <v>1106464</v>
      </c>
      <c r="C17" s="4">
        <v>1106524</v>
      </c>
      <c r="D17" s="4">
        <v>1106486</v>
      </c>
      <c r="E17" s="4">
        <v>1106310</v>
      </c>
      <c r="F17" s="4">
        <v>1106191</v>
      </c>
      <c r="G17" s="4">
        <v>1105949</v>
      </c>
      <c r="H17" s="4">
        <v>1105954</v>
      </c>
      <c r="I17" s="4">
        <v>1105836</v>
      </c>
      <c r="J17" s="4">
        <v>1105793</v>
      </c>
      <c r="K17" s="4">
        <v>1106070</v>
      </c>
      <c r="L17" s="4">
        <v>1106400</v>
      </c>
      <c r="M17" s="12">
        <v>1106690</v>
      </c>
      <c r="N17" s="22">
        <f>M17-'2005'!M17</f>
        <v>631</v>
      </c>
      <c r="O17" s="23">
        <f>N17/'2005'!M17*100</f>
        <v>0.05704939790734491</v>
      </c>
      <c r="R17" s="74"/>
    </row>
    <row r="18" spans="1:18" ht="13.5" customHeight="1">
      <c r="A18" s="64" t="s">
        <v>415</v>
      </c>
      <c r="B18" s="4">
        <v>1242983</v>
      </c>
      <c r="C18" s="4">
        <v>1243192</v>
      </c>
      <c r="D18" s="4">
        <v>1243206</v>
      </c>
      <c r="E18" s="4">
        <v>1243181</v>
      </c>
      <c r="F18" s="4">
        <v>1243341</v>
      </c>
      <c r="G18" s="4">
        <v>1243333</v>
      </c>
      <c r="H18" s="4">
        <v>1243552</v>
      </c>
      <c r="I18" s="4">
        <v>1243701</v>
      </c>
      <c r="J18" s="4">
        <v>1244139</v>
      </c>
      <c r="K18" s="4">
        <v>1244512</v>
      </c>
      <c r="L18" s="4">
        <v>1244485</v>
      </c>
      <c r="M18" s="12">
        <v>1245474</v>
      </c>
      <c r="N18" s="22">
        <f>M18-'2005'!M18</f>
        <v>2637</v>
      </c>
      <c r="O18" s="23">
        <f>N18/'2005'!M18*100</f>
        <v>0.21217585250519577</v>
      </c>
      <c r="R18" s="74"/>
    </row>
    <row r="19" spans="1:18" ht="13.5" customHeight="1">
      <c r="A19" s="64" t="s">
        <v>416</v>
      </c>
      <c r="B19" s="4">
        <v>898329</v>
      </c>
      <c r="C19" s="4">
        <v>898204</v>
      </c>
      <c r="D19" s="4">
        <v>897724</v>
      </c>
      <c r="E19" s="4">
        <v>897308</v>
      </c>
      <c r="F19" s="4">
        <v>896778</v>
      </c>
      <c r="G19" s="4">
        <v>896213</v>
      </c>
      <c r="H19" s="4">
        <v>895744</v>
      </c>
      <c r="I19" s="4">
        <v>895018</v>
      </c>
      <c r="J19" s="4">
        <v>894630</v>
      </c>
      <c r="K19" s="4">
        <v>894363</v>
      </c>
      <c r="L19" s="4">
        <v>893903</v>
      </c>
      <c r="M19" s="12">
        <v>893544</v>
      </c>
      <c r="N19" s="22">
        <f>M19-'2005'!M19</f>
        <v>-4756</v>
      </c>
      <c r="O19" s="23">
        <f>N19/'2005'!M19*100</f>
        <v>-0.5294445062896582</v>
      </c>
      <c r="R19" s="74"/>
    </row>
    <row r="20" spans="1:18" ht="13.5" customHeight="1">
      <c r="A20" s="64" t="s">
        <v>417</v>
      </c>
      <c r="B20" s="4">
        <v>238945</v>
      </c>
      <c r="C20" s="4">
        <v>238922</v>
      </c>
      <c r="D20" s="4">
        <v>238685</v>
      </c>
      <c r="E20" s="4">
        <v>238517</v>
      </c>
      <c r="F20" s="4">
        <v>238252</v>
      </c>
      <c r="G20" s="4">
        <v>237797</v>
      </c>
      <c r="H20" s="4">
        <v>237522</v>
      </c>
      <c r="I20" s="4">
        <v>237123</v>
      </c>
      <c r="J20" s="4">
        <v>236803</v>
      </c>
      <c r="K20" s="4">
        <v>236615</v>
      </c>
      <c r="L20" s="4">
        <v>236399</v>
      </c>
      <c r="M20" s="12">
        <v>235957</v>
      </c>
      <c r="N20" s="22">
        <f>M20-'2005'!M20</f>
        <v>-2986</v>
      </c>
      <c r="O20" s="23">
        <f>N20/'2005'!M20*100</f>
        <v>-1.249670423490121</v>
      </c>
      <c r="R20" s="74"/>
    </row>
    <row r="21" spans="1:18" ht="13.5" customHeight="1">
      <c r="A21" s="64" t="s">
        <v>418</v>
      </c>
      <c r="B21" s="4">
        <v>347407</v>
      </c>
      <c r="C21" s="4">
        <v>347391</v>
      </c>
      <c r="D21" s="4">
        <v>347209</v>
      </c>
      <c r="E21" s="4">
        <v>347133</v>
      </c>
      <c r="F21" s="4">
        <v>346935</v>
      </c>
      <c r="G21" s="4">
        <v>346684</v>
      </c>
      <c r="H21" s="4">
        <v>346330</v>
      </c>
      <c r="I21" s="4">
        <v>345966</v>
      </c>
      <c r="J21" s="4">
        <v>345663</v>
      </c>
      <c r="K21" s="4">
        <v>345521</v>
      </c>
      <c r="L21" s="4">
        <v>345465</v>
      </c>
      <c r="M21" s="12">
        <v>345303</v>
      </c>
      <c r="N21" s="22">
        <f>M21-'2005'!M21</f>
        <v>-1995</v>
      </c>
      <c r="O21" s="23">
        <f>N21/'2005'!M21*100</f>
        <v>-0.5744346353851735</v>
      </c>
      <c r="R21" s="74"/>
    </row>
    <row r="22" spans="1:18" ht="13.5" customHeight="1">
      <c r="A22" s="64" t="s">
        <v>419</v>
      </c>
      <c r="B22" s="4">
        <v>92580</v>
      </c>
      <c r="C22" s="4">
        <v>92538</v>
      </c>
      <c r="D22" s="4">
        <v>92429</v>
      </c>
      <c r="E22" s="4">
        <v>92300</v>
      </c>
      <c r="F22" s="4">
        <v>92275</v>
      </c>
      <c r="G22" s="4">
        <v>92201</v>
      </c>
      <c r="H22" s="4">
        <v>92116</v>
      </c>
      <c r="I22" s="4">
        <v>92006</v>
      </c>
      <c r="J22" s="4">
        <v>91954</v>
      </c>
      <c r="K22" s="4">
        <v>91887</v>
      </c>
      <c r="L22" s="4">
        <v>91892</v>
      </c>
      <c r="M22" s="12">
        <v>91785</v>
      </c>
      <c r="N22" s="22">
        <f>M22-'2005'!M22</f>
        <v>-704</v>
      </c>
      <c r="O22" s="23">
        <f>N22/'2005'!M22*100</f>
        <v>-0.7611715987847203</v>
      </c>
      <c r="R22" s="74"/>
    </row>
    <row r="23" spans="1:18" ht="13.5" customHeight="1">
      <c r="A23" s="64" t="s">
        <v>420</v>
      </c>
      <c r="B23" s="4">
        <v>391553</v>
      </c>
      <c r="C23" s="4">
        <v>391462</v>
      </c>
      <c r="D23" s="4">
        <v>391319</v>
      </c>
      <c r="E23" s="4">
        <v>391215</v>
      </c>
      <c r="F23" s="4">
        <v>391051</v>
      </c>
      <c r="G23" s="4">
        <v>390996</v>
      </c>
      <c r="H23" s="4">
        <v>390951</v>
      </c>
      <c r="I23" s="4">
        <v>390911</v>
      </c>
      <c r="J23" s="4">
        <v>390844</v>
      </c>
      <c r="K23" s="4">
        <v>390875</v>
      </c>
      <c r="L23" s="4">
        <v>390848</v>
      </c>
      <c r="M23" s="12">
        <v>390633</v>
      </c>
      <c r="N23" s="22">
        <f>M23-'2005'!M23</f>
        <v>-1094</v>
      </c>
      <c r="O23" s="23">
        <f>N23/'2005'!M23*100</f>
        <v>-0.27927612852828626</v>
      </c>
      <c r="R23" s="74"/>
    </row>
    <row r="24" spans="1:18" ht="13.5" customHeight="1">
      <c r="A24" s="64" t="s">
        <v>421</v>
      </c>
      <c r="B24" s="4">
        <v>390973</v>
      </c>
      <c r="C24" s="4">
        <v>391348</v>
      </c>
      <c r="D24" s="4">
        <v>391638</v>
      </c>
      <c r="E24" s="4">
        <v>391965</v>
      </c>
      <c r="F24" s="4">
        <v>392245</v>
      </c>
      <c r="G24" s="4">
        <v>392639</v>
      </c>
      <c r="H24" s="4">
        <v>392940</v>
      </c>
      <c r="I24" s="4">
        <v>393291</v>
      </c>
      <c r="J24" s="4">
        <v>393557</v>
      </c>
      <c r="K24" s="4">
        <v>393958</v>
      </c>
      <c r="L24" s="4">
        <v>394376</v>
      </c>
      <c r="M24" s="12">
        <v>394757</v>
      </c>
      <c r="N24" s="22">
        <f>M24-'2005'!M24</f>
        <v>4065</v>
      </c>
      <c r="O24" s="23">
        <f>N24/'2005'!M24*100</f>
        <v>1.0404615400366528</v>
      </c>
      <c r="R24" s="74"/>
    </row>
    <row r="25" spans="1:18" ht="13.5" customHeight="1">
      <c r="A25" s="64" t="s">
        <v>422</v>
      </c>
      <c r="B25" s="4">
        <v>1033697</v>
      </c>
      <c r="C25" s="4">
        <v>1034213</v>
      </c>
      <c r="D25" s="4">
        <v>1035295</v>
      </c>
      <c r="E25" s="4">
        <v>1036265</v>
      </c>
      <c r="F25" s="4">
        <v>1037429</v>
      </c>
      <c r="G25" s="4">
        <v>1038972</v>
      </c>
      <c r="H25" s="4">
        <v>1039831</v>
      </c>
      <c r="I25" s="4">
        <v>1040725</v>
      </c>
      <c r="J25" s="4">
        <v>1041455</v>
      </c>
      <c r="K25" s="4">
        <v>1042527</v>
      </c>
      <c r="L25" s="4">
        <v>1043333</v>
      </c>
      <c r="M25" s="12">
        <v>1044392</v>
      </c>
      <c r="N25" s="22">
        <f>M25-'2005'!M25</f>
        <v>11614</v>
      </c>
      <c r="O25" s="23">
        <f>N25/'2005'!M25*100</f>
        <v>1.1245398333426933</v>
      </c>
      <c r="R25" s="74"/>
    </row>
    <row r="26" spans="1:18" ht="13.5" customHeight="1">
      <c r="A26" s="64" t="s">
        <v>423</v>
      </c>
      <c r="B26" s="4">
        <v>271590</v>
      </c>
      <c r="C26" s="4">
        <v>271666</v>
      </c>
      <c r="D26" s="4">
        <v>271865</v>
      </c>
      <c r="E26" s="4">
        <v>271957</v>
      </c>
      <c r="F26" s="4">
        <v>272181</v>
      </c>
      <c r="G26" s="4">
        <v>272242</v>
      </c>
      <c r="H26" s="4">
        <v>272306</v>
      </c>
      <c r="I26" s="4">
        <v>272314</v>
      </c>
      <c r="J26" s="4">
        <v>272292</v>
      </c>
      <c r="K26" s="4">
        <v>272290</v>
      </c>
      <c r="L26" s="4">
        <v>272278</v>
      </c>
      <c r="M26" s="12">
        <v>272364</v>
      </c>
      <c r="N26" s="22">
        <f>M26-'2005'!M26</f>
        <v>663</v>
      </c>
      <c r="O26" s="23">
        <f>N26/'2005'!M26*100</f>
        <v>0.24401824063952654</v>
      </c>
      <c r="R26" s="74"/>
    </row>
    <row r="27" spans="1:18" ht="13.5" customHeight="1">
      <c r="A27" s="64" t="s">
        <v>424</v>
      </c>
      <c r="B27" s="4">
        <v>756792</v>
      </c>
      <c r="C27" s="4">
        <v>756921</v>
      </c>
      <c r="D27" s="4">
        <v>757089</v>
      </c>
      <c r="E27" s="4">
        <v>757425</v>
      </c>
      <c r="F27" s="4">
        <v>757913</v>
      </c>
      <c r="G27" s="4">
        <v>758323</v>
      </c>
      <c r="H27" s="4">
        <v>758682</v>
      </c>
      <c r="I27" s="4">
        <v>759018</v>
      </c>
      <c r="J27" s="4">
        <v>759455</v>
      </c>
      <c r="K27" s="4">
        <v>759743</v>
      </c>
      <c r="L27" s="4">
        <v>759885</v>
      </c>
      <c r="M27" s="12">
        <v>760037</v>
      </c>
      <c r="N27" s="22">
        <f>M27-'2005'!M27</f>
        <v>3178</v>
      </c>
      <c r="O27" s="23">
        <f>N27/'2005'!M27*100</f>
        <v>0.41989326942006366</v>
      </c>
      <c r="R27" s="74"/>
    </row>
    <row r="28" spans="1:18" ht="13.5" customHeight="1">
      <c r="A28" s="30" t="s">
        <v>425</v>
      </c>
      <c r="B28" s="4">
        <v>2616473</v>
      </c>
      <c r="C28" s="4">
        <v>2616645</v>
      </c>
      <c r="D28" s="4">
        <v>2618058</v>
      </c>
      <c r="E28" s="4">
        <v>2619384</v>
      </c>
      <c r="F28" s="4">
        <v>2620693</v>
      </c>
      <c r="G28" s="4">
        <v>2623783</v>
      </c>
      <c r="H28" s="4">
        <v>2625757</v>
      </c>
      <c r="I28" s="4">
        <v>2626291</v>
      </c>
      <c r="J28" s="4">
        <v>2625441</v>
      </c>
      <c r="K28" s="4">
        <v>2627474</v>
      </c>
      <c r="L28" s="4">
        <v>2630835</v>
      </c>
      <c r="M28" s="12">
        <v>2632242</v>
      </c>
      <c r="N28" s="22">
        <f>M28-'2005'!M28</f>
        <v>15867</v>
      </c>
      <c r="O28" s="23">
        <f>N28/'2005'!M28*100</f>
        <v>0.6064497635086713</v>
      </c>
      <c r="R28" s="74"/>
    </row>
    <row r="29" spans="1:18" ht="13.5" customHeight="1">
      <c r="A29" s="30" t="s">
        <v>426</v>
      </c>
      <c r="B29" s="4">
        <v>1510444</v>
      </c>
      <c r="C29" s="4">
        <v>1510213</v>
      </c>
      <c r="D29" s="4">
        <v>1510577</v>
      </c>
      <c r="E29" s="4">
        <v>1511224</v>
      </c>
      <c r="F29" s="4">
        <v>1511601</v>
      </c>
      <c r="G29" s="4">
        <v>1512255</v>
      </c>
      <c r="H29" s="4">
        <v>1512856</v>
      </c>
      <c r="I29" s="4">
        <v>1513153</v>
      </c>
      <c r="J29" s="4">
        <v>1513204</v>
      </c>
      <c r="K29" s="4">
        <v>1513972</v>
      </c>
      <c r="L29" s="4">
        <v>1515081</v>
      </c>
      <c r="M29" s="12">
        <v>1514706</v>
      </c>
      <c r="N29" s="22">
        <f>M29-'2005'!M29</f>
        <v>4057</v>
      </c>
      <c r="O29" s="23">
        <f>N29/'2005'!M29*100</f>
        <v>0.2685600692152843</v>
      </c>
      <c r="R29" s="74"/>
    </row>
    <row r="30" spans="1:18" ht="13.5" customHeight="1">
      <c r="A30" s="30" t="s">
        <v>427</v>
      </c>
      <c r="B30" s="4">
        <v>80864</v>
      </c>
      <c r="C30" s="4">
        <v>81344</v>
      </c>
      <c r="D30" s="4">
        <v>81821</v>
      </c>
      <c r="E30" s="4">
        <v>82264</v>
      </c>
      <c r="F30" s="4">
        <v>82618</v>
      </c>
      <c r="G30" s="4">
        <v>83078</v>
      </c>
      <c r="H30" s="4">
        <v>83565</v>
      </c>
      <c r="I30" s="4">
        <v>84204</v>
      </c>
      <c r="J30" s="4">
        <v>84744</v>
      </c>
      <c r="K30" s="4">
        <v>85269</v>
      </c>
      <c r="L30" s="4">
        <v>85791</v>
      </c>
      <c r="M30" s="12">
        <v>86277</v>
      </c>
      <c r="N30" s="22">
        <f>M30-'2005'!M30</f>
        <v>5668</v>
      </c>
      <c r="O30" s="23">
        <f>N30/'2005'!M30*100</f>
        <v>7.031472912453944</v>
      </c>
      <c r="R30" s="74"/>
    </row>
    <row r="31" spans="1:18" ht="13.5" customHeight="1">
      <c r="A31" s="64" t="s">
        <v>428</v>
      </c>
      <c r="B31" s="4">
        <v>70646</v>
      </c>
      <c r="C31" s="4">
        <v>71181</v>
      </c>
      <c r="D31" s="4">
        <v>71710</v>
      </c>
      <c r="E31" s="4">
        <v>72198</v>
      </c>
      <c r="F31" s="4">
        <v>72600</v>
      </c>
      <c r="G31" s="4">
        <v>73103</v>
      </c>
      <c r="H31" s="4">
        <v>73635</v>
      </c>
      <c r="I31" s="4">
        <v>74278</v>
      </c>
      <c r="J31" s="4">
        <v>74827</v>
      </c>
      <c r="K31" s="4">
        <v>75386</v>
      </c>
      <c r="L31" s="4">
        <v>75943</v>
      </c>
      <c r="M31" s="12">
        <v>76491</v>
      </c>
      <c r="N31" s="22">
        <f>M31-'2005'!M31</f>
        <v>6227</v>
      </c>
      <c r="O31" s="23">
        <f>N31/'2005'!M31*100</f>
        <v>8.862290789024252</v>
      </c>
      <c r="R31" s="74"/>
    </row>
    <row r="32" spans="1:18" ht="13.5" customHeight="1">
      <c r="A32" s="65" t="s">
        <v>429</v>
      </c>
      <c r="B32" s="53">
        <v>10218</v>
      </c>
      <c r="C32" s="53">
        <v>10163</v>
      </c>
      <c r="D32" s="53">
        <v>10111</v>
      </c>
      <c r="E32" s="53">
        <v>10066</v>
      </c>
      <c r="F32" s="53">
        <v>10018</v>
      </c>
      <c r="G32" s="53">
        <v>9975</v>
      </c>
      <c r="H32" s="53">
        <v>9930</v>
      </c>
      <c r="I32" s="53">
        <v>9926</v>
      </c>
      <c r="J32" s="53">
        <v>9917</v>
      </c>
      <c r="K32" s="53">
        <v>9883</v>
      </c>
      <c r="L32" s="53">
        <v>9848</v>
      </c>
      <c r="M32" s="54">
        <v>9786</v>
      </c>
      <c r="N32" s="22">
        <f>M32-'2005'!M32</f>
        <v>-559</v>
      </c>
      <c r="O32" s="23">
        <f>N32/'2005'!M32*100</f>
        <v>-5.403576607056549</v>
      </c>
      <c r="R32" s="74"/>
    </row>
    <row r="33" spans="1:19" ht="12.75" hidden="1" thickTop="1">
      <c r="A33" s="57" t="s">
        <v>430</v>
      </c>
      <c r="B33" s="58">
        <f aca="true" t="shared" si="0" ref="B33:M33">SUM(B34:B37)</f>
        <v>22697717</v>
      </c>
      <c r="C33" s="58">
        <f t="shared" si="0"/>
        <v>22703376</v>
      </c>
      <c r="D33" s="58">
        <f t="shared" si="0"/>
        <v>22709231</v>
      </c>
      <c r="E33" s="58">
        <f t="shared" si="0"/>
        <v>22715050</v>
      </c>
      <c r="F33" s="58">
        <f t="shared" si="0"/>
        <v>22723029</v>
      </c>
      <c r="G33" s="58">
        <f t="shared" si="0"/>
        <v>22731558</v>
      </c>
      <c r="H33" s="58">
        <f t="shared" si="0"/>
        <v>22740039</v>
      </c>
      <c r="I33" s="58">
        <f t="shared" si="0"/>
        <v>22747969</v>
      </c>
      <c r="J33" s="58">
        <f t="shared" si="0"/>
        <v>22754299</v>
      </c>
      <c r="K33" s="58">
        <f t="shared" si="0"/>
        <v>22765392</v>
      </c>
      <c r="L33" s="58">
        <f t="shared" si="0"/>
        <v>22777331</v>
      </c>
      <c r="M33" s="58">
        <f t="shared" si="0"/>
        <v>22790250</v>
      </c>
      <c r="N33" s="58">
        <f>+M33-'2004'!M33</f>
        <v>174943</v>
      </c>
      <c r="O33" s="73">
        <f>+N33/'2004'!M33*100</f>
        <v>0.773560137830541</v>
      </c>
      <c r="P33" s="7"/>
      <c r="Q33" s="7"/>
      <c r="R33" s="7"/>
      <c r="S33" s="7"/>
    </row>
    <row r="34" spans="1:19" ht="12">
      <c r="A34" s="35" t="s">
        <v>431</v>
      </c>
      <c r="B34" s="39">
        <f aca="true" t="shared" si="1" ref="B34:M34">SUM(B$28,B$23:B$24,B$7:B$10)</f>
        <v>9959999</v>
      </c>
      <c r="C34" s="39">
        <f t="shared" si="1"/>
        <v>9965178</v>
      </c>
      <c r="D34" s="39">
        <f t="shared" si="1"/>
        <v>9970998</v>
      </c>
      <c r="E34" s="39">
        <f t="shared" si="1"/>
        <v>9976310</v>
      </c>
      <c r="F34" s="39">
        <f t="shared" si="1"/>
        <v>9983621</v>
      </c>
      <c r="G34" s="39">
        <f t="shared" si="1"/>
        <v>9992647</v>
      </c>
      <c r="H34" s="39">
        <f t="shared" si="1"/>
        <v>10000838</v>
      </c>
      <c r="I34" s="39">
        <f t="shared" si="1"/>
        <v>10009046</v>
      </c>
      <c r="J34" s="39">
        <f t="shared" si="1"/>
        <v>10014800</v>
      </c>
      <c r="K34" s="39">
        <f t="shared" si="1"/>
        <v>10022868</v>
      </c>
      <c r="L34" s="39">
        <f t="shared" si="1"/>
        <v>10032563</v>
      </c>
      <c r="M34" s="39">
        <f t="shared" si="1"/>
        <v>10044006</v>
      </c>
      <c r="N34" s="15">
        <f>+M34-'2004'!M34</f>
        <v>151587</v>
      </c>
      <c r="O34" s="16">
        <f>+N34/'2004'!M34*100</f>
        <v>1.5323552308085615</v>
      </c>
      <c r="P34" s="8"/>
      <c r="Q34" s="8"/>
      <c r="R34" s="8"/>
      <c r="S34" s="8"/>
    </row>
    <row r="35" spans="1:19" ht="12">
      <c r="A35" s="36" t="s">
        <v>432</v>
      </c>
      <c r="B35" s="39">
        <f aca="true" t="shared" si="2" ref="B35:M35">SUM(B$25,B$11:B$15)</f>
        <v>5714548</v>
      </c>
      <c r="C35" s="39">
        <f t="shared" si="2"/>
        <v>5715076</v>
      </c>
      <c r="D35" s="39">
        <f t="shared" si="2"/>
        <v>5715843</v>
      </c>
      <c r="E35" s="39">
        <f t="shared" si="2"/>
        <v>5716631</v>
      </c>
      <c r="F35" s="39">
        <f t="shared" si="2"/>
        <v>5717608</v>
      </c>
      <c r="G35" s="39">
        <f t="shared" si="2"/>
        <v>5718267</v>
      </c>
      <c r="H35" s="39">
        <f t="shared" si="2"/>
        <v>5719008</v>
      </c>
      <c r="I35" s="39">
        <f t="shared" si="2"/>
        <v>5720181</v>
      </c>
      <c r="J35" s="39">
        <f t="shared" si="2"/>
        <v>5721100</v>
      </c>
      <c r="K35" s="39">
        <f t="shared" si="2"/>
        <v>5723132</v>
      </c>
      <c r="L35" s="39">
        <f t="shared" si="2"/>
        <v>5724727</v>
      </c>
      <c r="M35" s="39">
        <f t="shared" si="2"/>
        <v>5726543</v>
      </c>
      <c r="N35" s="15">
        <f>+M35-'2004'!M35</f>
        <v>25621</v>
      </c>
      <c r="O35" s="16">
        <f>+N35/'2004'!M35*100</f>
        <v>0.4494185326513852</v>
      </c>
      <c r="P35" s="8"/>
      <c r="Q35" s="8"/>
      <c r="R35" s="8"/>
      <c r="S35" s="8"/>
    </row>
    <row r="36" spans="1:19" ht="12">
      <c r="A36" s="36" t="s">
        <v>433</v>
      </c>
      <c r="B36" s="39">
        <f aca="true" t="shared" si="3" ref="B36:M36">SUM(B$26:B$27,B$29,B$16:B$19,B$22)</f>
        <v>6436818</v>
      </c>
      <c r="C36" s="39">
        <f t="shared" si="3"/>
        <v>6436809</v>
      </c>
      <c r="D36" s="39">
        <f t="shared" si="3"/>
        <v>6436496</v>
      </c>
      <c r="E36" s="39">
        <f t="shared" si="3"/>
        <v>6436459</v>
      </c>
      <c r="F36" s="39">
        <f t="shared" si="3"/>
        <v>6436613</v>
      </c>
      <c r="G36" s="39">
        <f t="shared" si="3"/>
        <v>6436163</v>
      </c>
      <c r="H36" s="39">
        <f t="shared" si="3"/>
        <v>6436341</v>
      </c>
      <c r="I36" s="39">
        <f t="shared" si="3"/>
        <v>6435653</v>
      </c>
      <c r="J36" s="39">
        <f t="shared" si="3"/>
        <v>6435933</v>
      </c>
      <c r="K36" s="39">
        <f t="shared" si="3"/>
        <v>6437256</v>
      </c>
      <c r="L36" s="39">
        <f t="shared" si="3"/>
        <v>6438177</v>
      </c>
      <c r="M36" s="39">
        <f t="shared" si="3"/>
        <v>6438441</v>
      </c>
      <c r="N36" s="15">
        <f>+M36-'2004'!M36</f>
        <v>5997</v>
      </c>
      <c r="O36" s="16">
        <f>+N36/'2004'!M36*100</f>
        <v>0.09323050461068919</v>
      </c>
      <c r="P36" s="8"/>
      <c r="Q36" s="8"/>
      <c r="R36" s="8"/>
      <c r="S36" s="8"/>
    </row>
    <row r="37" spans="1:19" ht="12">
      <c r="A37" s="36" t="s">
        <v>434</v>
      </c>
      <c r="B37" s="40">
        <f aca="true" t="shared" si="4" ref="B37:M37">SUM(B$20:B$21)</f>
        <v>586352</v>
      </c>
      <c r="C37" s="40">
        <f t="shared" si="4"/>
        <v>586313</v>
      </c>
      <c r="D37" s="40">
        <f t="shared" si="4"/>
        <v>585894</v>
      </c>
      <c r="E37" s="40">
        <f t="shared" si="4"/>
        <v>585650</v>
      </c>
      <c r="F37" s="40">
        <f t="shared" si="4"/>
        <v>585187</v>
      </c>
      <c r="G37" s="40">
        <f t="shared" si="4"/>
        <v>584481</v>
      </c>
      <c r="H37" s="40">
        <f t="shared" si="4"/>
        <v>583852</v>
      </c>
      <c r="I37" s="40">
        <f t="shared" si="4"/>
        <v>583089</v>
      </c>
      <c r="J37" s="40">
        <f t="shared" si="4"/>
        <v>582466</v>
      </c>
      <c r="K37" s="40">
        <f t="shared" si="4"/>
        <v>582136</v>
      </c>
      <c r="L37" s="40">
        <f t="shared" si="4"/>
        <v>581864</v>
      </c>
      <c r="M37" s="40">
        <f t="shared" si="4"/>
        <v>581260</v>
      </c>
      <c r="N37" s="15">
        <f>+M37-'2004'!M37</f>
        <v>-8262</v>
      </c>
      <c r="O37" s="16">
        <f>+N37/'2004'!M37*100</f>
        <v>-1.4014744148649245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sheetProtection/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:O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102" t="s">
        <v>602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6" customFormat="1" ht="20.25" customHeight="1">
      <c r="A2" s="51" t="s">
        <v>261</v>
      </c>
      <c r="B2" s="45" t="s">
        <v>313</v>
      </c>
      <c r="C2" s="45" t="s">
        <v>314</v>
      </c>
      <c r="D2" s="45" t="s">
        <v>315</v>
      </c>
      <c r="E2" s="45" t="s">
        <v>316</v>
      </c>
      <c r="F2" s="45" t="s">
        <v>317</v>
      </c>
      <c r="G2" s="45" t="s">
        <v>318</v>
      </c>
      <c r="H2" s="45" t="s">
        <v>319</v>
      </c>
      <c r="I2" s="45" t="s">
        <v>320</v>
      </c>
      <c r="J2" s="45" t="s">
        <v>321</v>
      </c>
      <c r="K2" s="45" t="s">
        <v>322</v>
      </c>
      <c r="L2" s="45" t="s">
        <v>323</v>
      </c>
      <c r="M2" s="45" t="s">
        <v>324</v>
      </c>
      <c r="N2" s="46" t="s">
        <v>262</v>
      </c>
      <c r="O2" s="46" t="s">
        <v>263</v>
      </c>
    </row>
    <row r="3" spans="1:15" s="48" customFormat="1" ht="20.25" customHeight="1">
      <c r="A3" s="61" t="s">
        <v>264</v>
      </c>
      <c r="B3" s="62" t="s">
        <v>265</v>
      </c>
      <c r="C3" s="49" t="s">
        <v>266</v>
      </c>
      <c r="D3" s="49" t="s">
        <v>267</v>
      </c>
      <c r="E3" s="62" t="s">
        <v>268</v>
      </c>
      <c r="F3" s="62" t="s">
        <v>269</v>
      </c>
      <c r="G3" s="62" t="s">
        <v>270</v>
      </c>
      <c r="H3" s="62" t="s">
        <v>271</v>
      </c>
      <c r="I3" s="62" t="s">
        <v>272</v>
      </c>
      <c r="J3" s="62" t="s">
        <v>273</v>
      </c>
      <c r="K3" s="62" t="s">
        <v>274</v>
      </c>
      <c r="L3" s="62" t="s">
        <v>275</v>
      </c>
      <c r="M3" s="63" t="s">
        <v>276</v>
      </c>
      <c r="N3" s="52" t="s">
        <v>277</v>
      </c>
      <c r="O3" s="52" t="s">
        <v>278</v>
      </c>
    </row>
    <row r="4" spans="1:18" ht="13.5" customHeight="1">
      <c r="A4" s="29" t="s">
        <v>279</v>
      </c>
      <c r="B4" s="4">
        <v>22696349</v>
      </c>
      <c r="C4" s="4">
        <v>22701627</v>
      </c>
      <c r="D4" s="4">
        <v>22703295</v>
      </c>
      <c r="E4" s="4">
        <v>22708280</v>
      </c>
      <c r="F4" s="4">
        <v>22715030</v>
      </c>
      <c r="G4" s="4">
        <v>22722559</v>
      </c>
      <c r="H4" s="4">
        <v>22730819</v>
      </c>
      <c r="I4" s="4">
        <v>22738559</v>
      </c>
      <c r="J4" s="4">
        <v>22744839</v>
      </c>
      <c r="K4" s="4">
        <v>22752547</v>
      </c>
      <c r="L4" s="4">
        <v>22761464</v>
      </c>
      <c r="M4" s="12">
        <v>22770383</v>
      </c>
      <c r="N4" s="22">
        <f>+M4-'2004'!M4</f>
        <v>81261</v>
      </c>
      <c r="O4" s="23">
        <f>+N4/'2004'!M4*100</f>
        <v>0.3581496013816665</v>
      </c>
      <c r="R4" s="74"/>
    </row>
    <row r="5" spans="1:18" ht="13.5" customHeight="1" hidden="1">
      <c r="A5" s="30" t="s">
        <v>280</v>
      </c>
      <c r="B5" s="4">
        <v>22621950</v>
      </c>
      <c r="C5" s="4">
        <v>22626772</v>
      </c>
      <c r="D5" s="4">
        <v>22627798</v>
      </c>
      <c r="E5" s="4">
        <v>22632175</v>
      </c>
      <c r="F5" s="4">
        <v>22638471</v>
      </c>
      <c r="G5" s="4">
        <v>22645442</v>
      </c>
      <c r="H5" s="4">
        <v>22652734</v>
      </c>
      <c r="I5" s="4">
        <v>22659767</v>
      </c>
      <c r="J5" s="4">
        <v>22665478</v>
      </c>
      <c r="K5" s="4">
        <v>22672737</v>
      </c>
      <c r="L5" s="4">
        <v>22681330</v>
      </c>
      <c r="M5" s="12">
        <v>22689774</v>
      </c>
      <c r="N5" s="22">
        <f>+M5-'2004'!M5</f>
        <v>74467</v>
      </c>
      <c r="O5" s="23">
        <f>+N5/'2004'!M5*100</f>
        <v>0.3292769804097729</v>
      </c>
      <c r="R5" s="74"/>
    </row>
    <row r="6" spans="1:18" ht="13.5" customHeight="1">
      <c r="A6" s="30" t="s">
        <v>281</v>
      </c>
      <c r="B6" s="4">
        <v>18487193</v>
      </c>
      <c r="C6" s="4">
        <v>18492413</v>
      </c>
      <c r="D6" s="4">
        <v>18496030</v>
      </c>
      <c r="E6" s="4">
        <v>18500084</v>
      </c>
      <c r="F6" s="4">
        <v>18507974</v>
      </c>
      <c r="G6" s="4">
        <v>18515575</v>
      </c>
      <c r="H6" s="4">
        <v>18523661</v>
      </c>
      <c r="I6" s="4">
        <v>18528888</v>
      </c>
      <c r="J6" s="4">
        <v>18537118</v>
      </c>
      <c r="K6" s="4">
        <v>18544689</v>
      </c>
      <c r="L6" s="4">
        <v>18554820</v>
      </c>
      <c r="M6" s="12">
        <v>18562750</v>
      </c>
      <c r="N6" s="22">
        <f>+M6-'2004'!M6</f>
        <v>82592</v>
      </c>
      <c r="O6" s="23">
        <f>+N6/'2004'!M6*100</f>
        <v>0.4469225858350345</v>
      </c>
      <c r="R6" s="74"/>
    </row>
    <row r="7" spans="1:18" ht="13.5" customHeight="1">
      <c r="A7" s="64" t="s">
        <v>282</v>
      </c>
      <c r="B7" s="4">
        <v>3710999</v>
      </c>
      <c r="C7" s="4">
        <v>3713288</v>
      </c>
      <c r="D7" s="4">
        <v>3714873</v>
      </c>
      <c r="E7" s="4">
        <v>3716957</v>
      </c>
      <c r="F7" s="4">
        <v>3720121</v>
      </c>
      <c r="G7" s="4">
        <v>3722490</v>
      </c>
      <c r="H7" s="4">
        <v>3725057</v>
      </c>
      <c r="I7" s="4">
        <v>3726039</v>
      </c>
      <c r="J7" s="4">
        <v>3728954</v>
      </c>
      <c r="K7" s="4">
        <v>3730954</v>
      </c>
      <c r="L7" s="4">
        <v>3734335</v>
      </c>
      <c r="M7" s="12">
        <v>3736677</v>
      </c>
      <c r="N7" s="22">
        <f>+M7-'2004'!M7</f>
        <v>28578</v>
      </c>
      <c r="O7" s="23">
        <f>+N7/'2004'!M7*100</f>
        <v>0.7706913973979659</v>
      </c>
      <c r="R7" s="74"/>
    </row>
    <row r="8" spans="1:18" ht="13.5" customHeight="1">
      <c r="A8" s="64" t="s">
        <v>283</v>
      </c>
      <c r="B8" s="4">
        <v>462165</v>
      </c>
      <c r="C8" s="4">
        <v>462048</v>
      </c>
      <c r="D8" s="4">
        <v>461978</v>
      </c>
      <c r="E8" s="4">
        <v>461879</v>
      </c>
      <c r="F8" s="4">
        <v>461745</v>
      </c>
      <c r="G8" s="4">
        <v>461695</v>
      </c>
      <c r="H8" s="4">
        <v>461672</v>
      </c>
      <c r="I8" s="4">
        <v>461505</v>
      </c>
      <c r="J8" s="4">
        <v>461467</v>
      </c>
      <c r="K8" s="4">
        <v>461500</v>
      </c>
      <c r="L8" s="4">
        <v>461563</v>
      </c>
      <c r="M8" s="12">
        <v>461586</v>
      </c>
      <c r="N8" s="22">
        <f>+M8-'2004'!M8</f>
        <v>-700</v>
      </c>
      <c r="O8" s="23">
        <f>+N8/'2004'!M8*100</f>
        <v>-0.151421414449064</v>
      </c>
      <c r="R8" s="74"/>
    </row>
    <row r="9" spans="1:18" ht="13.5" customHeight="1">
      <c r="A9" s="64" t="s">
        <v>284</v>
      </c>
      <c r="B9" s="4">
        <v>1855317</v>
      </c>
      <c r="C9" s="4">
        <v>1857194</v>
      </c>
      <c r="D9" s="4">
        <v>1859220</v>
      </c>
      <c r="E9" s="4">
        <v>1861115</v>
      </c>
      <c r="F9" s="4">
        <v>1863483</v>
      </c>
      <c r="G9" s="4">
        <v>1865923</v>
      </c>
      <c r="H9" s="4">
        <v>1868572</v>
      </c>
      <c r="I9" s="4">
        <v>1871474</v>
      </c>
      <c r="J9" s="4">
        <v>1873903</v>
      </c>
      <c r="K9" s="4">
        <v>1876044</v>
      </c>
      <c r="L9" s="4">
        <v>1878505</v>
      </c>
      <c r="M9" s="12">
        <v>1880316</v>
      </c>
      <c r="N9" s="22">
        <f>+M9-'2004'!M9</f>
        <v>27287</v>
      </c>
      <c r="O9" s="23">
        <f>+N9/'2004'!M9*100</f>
        <v>1.4725619512700556</v>
      </c>
      <c r="R9" s="74"/>
    </row>
    <row r="10" spans="1:18" ht="13.5" customHeight="1">
      <c r="A10" s="64" t="s">
        <v>285</v>
      </c>
      <c r="B10" s="4">
        <v>467874</v>
      </c>
      <c r="C10" s="4">
        <v>468340</v>
      </c>
      <c r="D10" s="4">
        <v>469217</v>
      </c>
      <c r="E10" s="4">
        <v>470108</v>
      </c>
      <c r="F10" s="4">
        <v>471219</v>
      </c>
      <c r="G10" s="4">
        <v>472206</v>
      </c>
      <c r="H10" s="4">
        <v>473220</v>
      </c>
      <c r="I10" s="4">
        <v>474265</v>
      </c>
      <c r="J10" s="4">
        <v>475032</v>
      </c>
      <c r="K10" s="4">
        <v>475798</v>
      </c>
      <c r="L10" s="4">
        <v>476662</v>
      </c>
      <c r="M10" s="12">
        <v>477677</v>
      </c>
      <c r="N10" s="22">
        <f>+M10-'2004'!M10</f>
        <v>10431</v>
      </c>
      <c r="O10" s="23">
        <f>+N10/'2004'!M10*100</f>
        <v>2.2324428673546697</v>
      </c>
      <c r="R10" s="74"/>
    </row>
    <row r="11" spans="1:18" ht="13.5" customHeight="1">
      <c r="A11" s="64" t="s">
        <v>286</v>
      </c>
      <c r="B11" s="4">
        <v>560538</v>
      </c>
      <c r="C11" s="4">
        <v>560395</v>
      </c>
      <c r="D11" s="4">
        <v>560070</v>
      </c>
      <c r="E11" s="4">
        <v>559902</v>
      </c>
      <c r="F11" s="4">
        <v>559657</v>
      </c>
      <c r="G11" s="4">
        <v>559509</v>
      </c>
      <c r="H11" s="4">
        <v>559528</v>
      </c>
      <c r="I11" s="4">
        <v>559558</v>
      </c>
      <c r="J11" s="4">
        <v>559649</v>
      </c>
      <c r="K11" s="4">
        <v>559852</v>
      </c>
      <c r="L11" s="4">
        <v>559890</v>
      </c>
      <c r="M11" s="12">
        <v>559944</v>
      </c>
      <c r="N11" s="22">
        <f>+M11-'2004'!M11</f>
        <v>-699</v>
      </c>
      <c r="O11" s="23">
        <f>+N11/'2004'!M11*100</f>
        <v>-0.12467827119931935</v>
      </c>
      <c r="R11" s="74"/>
    </row>
    <row r="12" spans="1:18" ht="13.5" customHeight="1">
      <c r="A12" s="64" t="s">
        <v>287</v>
      </c>
      <c r="B12" s="4">
        <v>1527613</v>
      </c>
      <c r="C12" s="4">
        <v>1528015</v>
      </c>
      <c r="D12" s="4">
        <v>1528258</v>
      </c>
      <c r="E12" s="4">
        <v>1528524</v>
      </c>
      <c r="F12" s="4">
        <v>1528996</v>
      </c>
      <c r="G12" s="4">
        <v>1529460</v>
      </c>
      <c r="H12" s="4">
        <v>1529840</v>
      </c>
      <c r="I12" s="4">
        <v>1530298</v>
      </c>
      <c r="J12" s="4">
        <v>1530955</v>
      </c>
      <c r="K12" s="4">
        <v>1531772</v>
      </c>
      <c r="L12" s="4">
        <v>1532630</v>
      </c>
      <c r="M12" s="12">
        <v>1533442</v>
      </c>
      <c r="N12" s="22">
        <f>+M12-'2004'!M12</f>
        <v>6402</v>
      </c>
      <c r="O12" s="23">
        <f>+N12/'2004'!M12*100</f>
        <v>0.41924245599329424</v>
      </c>
      <c r="R12" s="74"/>
    </row>
    <row r="13" spans="1:18" ht="13.5" customHeight="1">
      <c r="A13" s="64" t="s">
        <v>288</v>
      </c>
      <c r="B13" s="4">
        <v>1316795</v>
      </c>
      <c r="C13" s="4">
        <v>1316767</v>
      </c>
      <c r="D13" s="4">
        <v>1316453</v>
      </c>
      <c r="E13" s="4">
        <v>1316214</v>
      </c>
      <c r="F13" s="4">
        <v>1315900</v>
      </c>
      <c r="G13" s="4">
        <v>1315471</v>
      </c>
      <c r="H13" s="4">
        <v>1315315</v>
      </c>
      <c r="I13" s="4">
        <v>1315020</v>
      </c>
      <c r="J13" s="4">
        <v>1314984</v>
      </c>
      <c r="K13" s="4">
        <v>1315309</v>
      </c>
      <c r="L13" s="4">
        <v>1315691</v>
      </c>
      <c r="M13" s="12">
        <v>1315826</v>
      </c>
      <c r="N13" s="22">
        <f>+M13-'2004'!M13</f>
        <v>-936</v>
      </c>
      <c r="O13" s="23">
        <f>+N13/'2004'!M13*100</f>
        <v>-0.07108346079245909</v>
      </c>
      <c r="R13" s="74"/>
    </row>
    <row r="14" spans="1:18" ht="13.5" customHeight="1">
      <c r="A14" s="64" t="s">
        <v>289</v>
      </c>
      <c r="B14" s="4">
        <v>538301</v>
      </c>
      <c r="C14" s="4">
        <v>538275</v>
      </c>
      <c r="D14" s="4">
        <v>538245</v>
      </c>
      <c r="E14" s="4">
        <v>538080</v>
      </c>
      <c r="F14" s="4">
        <v>537688</v>
      </c>
      <c r="G14" s="4">
        <v>537554</v>
      </c>
      <c r="H14" s="4">
        <v>537448</v>
      </c>
      <c r="I14" s="4">
        <v>537345</v>
      </c>
      <c r="J14" s="4">
        <v>537265</v>
      </c>
      <c r="K14" s="4">
        <v>537228</v>
      </c>
      <c r="L14" s="4">
        <v>537270</v>
      </c>
      <c r="M14" s="12">
        <v>537168</v>
      </c>
      <c r="N14" s="22">
        <f>+M14-'2004'!M14</f>
        <v>-1245</v>
      </c>
      <c r="O14" s="23">
        <f>+N14/'2004'!M14*100</f>
        <v>-0.23123512990956754</v>
      </c>
      <c r="R14" s="74"/>
    </row>
    <row r="15" spans="1:18" ht="13.5" customHeight="1">
      <c r="A15" s="64" t="s">
        <v>290</v>
      </c>
      <c r="B15" s="4">
        <v>736348</v>
      </c>
      <c r="C15" s="4">
        <v>736086</v>
      </c>
      <c r="D15" s="4">
        <v>735511</v>
      </c>
      <c r="E15" s="4">
        <v>735062</v>
      </c>
      <c r="F15" s="4">
        <v>734960</v>
      </c>
      <c r="G15" s="4">
        <v>734584</v>
      </c>
      <c r="H15" s="4">
        <v>734491</v>
      </c>
      <c r="I15" s="4">
        <v>734052</v>
      </c>
      <c r="J15" s="4">
        <v>733739</v>
      </c>
      <c r="K15" s="4">
        <v>733553</v>
      </c>
      <c r="L15" s="4">
        <v>733457</v>
      </c>
      <c r="M15" s="12">
        <v>733330</v>
      </c>
      <c r="N15" s="22">
        <f>+M15-'2004'!M15</f>
        <v>-3442</v>
      </c>
      <c r="O15" s="23">
        <f>+N15/'2004'!M15*100</f>
        <v>-0.46717301960443663</v>
      </c>
      <c r="R15" s="74"/>
    </row>
    <row r="16" spans="1:18" ht="13.5" customHeight="1">
      <c r="A16" s="64" t="s">
        <v>291</v>
      </c>
      <c r="B16" s="4">
        <v>557736</v>
      </c>
      <c r="C16" s="4">
        <v>557605</v>
      </c>
      <c r="D16" s="4">
        <v>557346</v>
      </c>
      <c r="E16" s="4">
        <v>556973</v>
      </c>
      <c r="F16" s="4">
        <v>556568</v>
      </c>
      <c r="G16" s="4">
        <v>556999</v>
      </c>
      <c r="H16" s="4">
        <v>556745</v>
      </c>
      <c r="I16" s="4">
        <v>556365</v>
      </c>
      <c r="J16" s="4">
        <v>556285</v>
      </c>
      <c r="K16" s="4">
        <v>556434</v>
      </c>
      <c r="L16" s="4">
        <v>556518</v>
      </c>
      <c r="M16" s="12">
        <v>557101</v>
      </c>
      <c r="N16" s="22">
        <f>+M16-'2004'!M16</f>
        <v>-802</v>
      </c>
      <c r="O16" s="23">
        <f>+N16/'2004'!M16*100</f>
        <v>-0.14375258781544462</v>
      </c>
      <c r="R16" s="74"/>
    </row>
    <row r="17" spans="1:18" ht="13.5" customHeight="1">
      <c r="A17" s="64" t="s">
        <v>292</v>
      </c>
      <c r="B17" s="4">
        <v>1105589</v>
      </c>
      <c r="C17" s="4">
        <v>1105627</v>
      </c>
      <c r="D17" s="4">
        <v>1105475</v>
      </c>
      <c r="E17" s="4">
        <v>1105567</v>
      </c>
      <c r="F17" s="4">
        <v>1105540</v>
      </c>
      <c r="G17" s="4">
        <v>1105233</v>
      </c>
      <c r="H17" s="4">
        <v>1104984</v>
      </c>
      <c r="I17" s="4">
        <v>1105050</v>
      </c>
      <c r="J17" s="4">
        <v>1105231</v>
      </c>
      <c r="K17" s="4">
        <v>1105400</v>
      </c>
      <c r="L17" s="4">
        <v>1105570</v>
      </c>
      <c r="M17" s="12">
        <v>1106059</v>
      </c>
      <c r="N17" s="22">
        <f>+M17-'2004'!M17</f>
        <v>385</v>
      </c>
      <c r="O17" s="23">
        <f>+N17/'2004'!M17*100</f>
        <v>0.034820390096900175</v>
      </c>
      <c r="R17" s="74"/>
    </row>
    <row r="18" spans="1:18" ht="13.5" customHeight="1">
      <c r="A18" s="64" t="s">
        <v>293</v>
      </c>
      <c r="B18" s="4">
        <v>1239090</v>
      </c>
      <c r="C18" s="4">
        <v>1239097</v>
      </c>
      <c r="D18" s="4">
        <v>1239133</v>
      </c>
      <c r="E18" s="4">
        <v>1238858</v>
      </c>
      <c r="F18" s="4">
        <v>1239062</v>
      </c>
      <c r="G18" s="4">
        <v>1239221</v>
      </c>
      <c r="H18" s="4">
        <v>1239710</v>
      </c>
      <c r="I18" s="4">
        <v>1240203</v>
      </c>
      <c r="J18" s="4">
        <v>1240821</v>
      </c>
      <c r="K18" s="4">
        <v>1241280</v>
      </c>
      <c r="L18" s="4">
        <v>1242050</v>
      </c>
      <c r="M18" s="12">
        <v>1242837</v>
      </c>
      <c r="N18" s="22">
        <f>+M18-'2004'!M18</f>
        <v>3912</v>
      </c>
      <c r="O18" s="23">
        <f>+N18/'2004'!M18*100</f>
        <v>0.315757612446274</v>
      </c>
      <c r="R18" s="74"/>
    </row>
    <row r="19" spans="1:18" ht="13.5" customHeight="1">
      <c r="A19" s="64" t="s">
        <v>294</v>
      </c>
      <c r="B19" s="4">
        <v>900023</v>
      </c>
      <c r="C19" s="4">
        <v>899809</v>
      </c>
      <c r="D19" s="4">
        <v>899460</v>
      </c>
      <c r="E19" s="4">
        <v>898980</v>
      </c>
      <c r="F19" s="4">
        <v>898705</v>
      </c>
      <c r="G19" s="4">
        <v>898480</v>
      </c>
      <c r="H19" s="4">
        <v>898748</v>
      </c>
      <c r="I19" s="4">
        <v>898611</v>
      </c>
      <c r="J19" s="4">
        <v>898466</v>
      </c>
      <c r="K19" s="4">
        <v>898435</v>
      </c>
      <c r="L19" s="4">
        <v>898446</v>
      </c>
      <c r="M19" s="12">
        <v>898300</v>
      </c>
      <c r="N19" s="22">
        <f>+M19-'2004'!M19</f>
        <v>-1899</v>
      </c>
      <c r="O19" s="23">
        <f>+N19/'2004'!M19*100</f>
        <v>-0.21095335586909114</v>
      </c>
      <c r="R19" s="74"/>
    </row>
    <row r="20" spans="1:18" ht="13.5" customHeight="1">
      <c r="A20" s="64" t="s">
        <v>295</v>
      </c>
      <c r="B20" s="4">
        <v>240291</v>
      </c>
      <c r="C20" s="4">
        <v>240082</v>
      </c>
      <c r="D20" s="4">
        <v>239870</v>
      </c>
      <c r="E20" s="4">
        <v>239706</v>
      </c>
      <c r="F20" s="4">
        <v>239574</v>
      </c>
      <c r="G20" s="4">
        <v>239432</v>
      </c>
      <c r="H20" s="4">
        <v>239322</v>
      </c>
      <c r="I20" s="4">
        <v>239184</v>
      </c>
      <c r="J20" s="4">
        <v>238979</v>
      </c>
      <c r="K20" s="4">
        <v>238974</v>
      </c>
      <c r="L20" s="4">
        <v>238858</v>
      </c>
      <c r="M20" s="12">
        <v>238943</v>
      </c>
      <c r="N20" s="22">
        <f>+M20-'2004'!M20</f>
        <v>-1430</v>
      </c>
      <c r="O20" s="23">
        <f>+N20/'2004'!M20*100</f>
        <v>-0.5949087459906063</v>
      </c>
      <c r="R20" s="74"/>
    </row>
    <row r="21" spans="1:18" ht="13.5" customHeight="1">
      <c r="A21" s="64" t="s">
        <v>296</v>
      </c>
      <c r="B21" s="4">
        <v>348970</v>
      </c>
      <c r="C21" s="4">
        <v>348729</v>
      </c>
      <c r="D21" s="4">
        <v>348539</v>
      </c>
      <c r="E21" s="4">
        <v>348355</v>
      </c>
      <c r="F21" s="4">
        <v>348208</v>
      </c>
      <c r="G21" s="4">
        <v>348078</v>
      </c>
      <c r="H21" s="4">
        <v>347907</v>
      </c>
      <c r="I21" s="4">
        <v>347641</v>
      </c>
      <c r="J21" s="4">
        <v>347475</v>
      </c>
      <c r="K21" s="4">
        <v>347348</v>
      </c>
      <c r="L21" s="4">
        <v>347290</v>
      </c>
      <c r="M21" s="12">
        <v>347298</v>
      </c>
      <c r="N21" s="22">
        <f>+M21-'2004'!M21</f>
        <v>-1851</v>
      </c>
      <c r="O21" s="23">
        <f>+N21/'2004'!M21*100</f>
        <v>-0.5301461553663336</v>
      </c>
      <c r="R21" s="74"/>
    </row>
    <row r="22" spans="1:18" ht="13.5" customHeight="1">
      <c r="A22" s="64" t="s">
        <v>297</v>
      </c>
      <c r="B22" s="4">
        <v>91864</v>
      </c>
      <c r="C22" s="4">
        <v>91903</v>
      </c>
      <c r="D22" s="4">
        <v>91871</v>
      </c>
      <c r="E22" s="4">
        <v>91894</v>
      </c>
      <c r="F22" s="4">
        <v>92012</v>
      </c>
      <c r="G22" s="4">
        <v>92104</v>
      </c>
      <c r="H22" s="4">
        <v>92274</v>
      </c>
      <c r="I22" s="4">
        <v>92362</v>
      </c>
      <c r="J22" s="4">
        <v>92388</v>
      </c>
      <c r="K22" s="4">
        <v>92405</v>
      </c>
      <c r="L22" s="4">
        <v>92426</v>
      </c>
      <c r="M22" s="12">
        <v>92489</v>
      </c>
      <c r="N22" s="22">
        <f>+M22-'2004'!M22</f>
        <v>681</v>
      </c>
      <c r="O22" s="23">
        <f>+N22/'2004'!M22*100</f>
        <v>0.7417654234925062</v>
      </c>
      <c r="R22" s="74"/>
    </row>
    <row r="23" spans="1:18" ht="13.5" customHeight="1">
      <c r="A23" s="64" t="s">
        <v>298</v>
      </c>
      <c r="B23" s="4">
        <v>392385</v>
      </c>
      <c r="C23" s="4">
        <v>392435</v>
      </c>
      <c r="D23" s="4">
        <v>392250</v>
      </c>
      <c r="E23" s="4">
        <v>392218</v>
      </c>
      <c r="F23" s="4">
        <v>392303</v>
      </c>
      <c r="G23" s="4">
        <v>392365</v>
      </c>
      <c r="H23" s="4">
        <v>392359</v>
      </c>
      <c r="I23" s="4">
        <v>392084</v>
      </c>
      <c r="J23" s="4">
        <v>392012</v>
      </c>
      <c r="K23" s="4">
        <v>392014</v>
      </c>
      <c r="L23" s="4">
        <v>392099</v>
      </c>
      <c r="M23" s="12">
        <v>391727</v>
      </c>
      <c r="N23" s="22">
        <f>+M23-'2004'!M23</f>
        <v>-610</v>
      </c>
      <c r="O23" s="23">
        <f>+N23/'2004'!M23*100</f>
        <v>-0.15547858091385722</v>
      </c>
      <c r="R23" s="74"/>
    </row>
    <row r="24" spans="1:18" ht="13.5" customHeight="1">
      <c r="A24" s="64" t="s">
        <v>299</v>
      </c>
      <c r="B24" s="4">
        <v>387148</v>
      </c>
      <c r="C24" s="4">
        <v>387567</v>
      </c>
      <c r="D24" s="4">
        <v>387861</v>
      </c>
      <c r="E24" s="4">
        <v>388158</v>
      </c>
      <c r="F24" s="4">
        <v>388515</v>
      </c>
      <c r="G24" s="4">
        <v>388887</v>
      </c>
      <c r="H24" s="4">
        <v>389150</v>
      </c>
      <c r="I24" s="4">
        <v>389488</v>
      </c>
      <c r="J24" s="4">
        <v>390205</v>
      </c>
      <c r="K24" s="4">
        <v>390353</v>
      </c>
      <c r="L24" s="4">
        <v>390385</v>
      </c>
      <c r="M24" s="12">
        <v>390692</v>
      </c>
      <c r="N24" s="22">
        <f>+M24-'2004'!M24</f>
        <v>3742</v>
      </c>
      <c r="O24" s="23">
        <f>+N24/'2004'!M24*100</f>
        <v>0.967050006460783</v>
      </c>
      <c r="R24" s="74"/>
    </row>
    <row r="25" spans="1:18" ht="13.5" customHeight="1">
      <c r="A25" s="64" t="s">
        <v>300</v>
      </c>
      <c r="B25" s="4">
        <v>1022297</v>
      </c>
      <c r="C25" s="4">
        <v>1023048</v>
      </c>
      <c r="D25" s="4">
        <v>1024171</v>
      </c>
      <c r="E25" s="4">
        <v>1025109</v>
      </c>
      <c r="F25" s="4">
        <v>1026360</v>
      </c>
      <c r="G25" s="4">
        <v>1027839</v>
      </c>
      <c r="H25" s="4">
        <v>1028735</v>
      </c>
      <c r="I25" s="4">
        <v>1029644</v>
      </c>
      <c r="J25" s="4">
        <v>1030589</v>
      </c>
      <c r="K25" s="4">
        <v>1031129</v>
      </c>
      <c r="L25" s="4">
        <v>1032005</v>
      </c>
      <c r="M25" s="12">
        <v>1032778</v>
      </c>
      <c r="N25" s="22">
        <f>+M25-'2004'!M25</f>
        <v>11486</v>
      </c>
      <c r="O25" s="23">
        <f>+N25/'2004'!M25*100</f>
        <v>1.1246538698041304</v>
      </c>
      <c r="R25" s="74"/>
    </row>
    <row r="26" spans="1:18" ht="13.5" customHeight="1">
      <c r="A26" s="64" t="s">
        <v>301</v>
      </c>
      <c r="B26" s="4">
        <v>270554</v>
      </c>
      <c r="C26" s="4">
        <v>270665</v>
      </c>
      <c r="D26" s="4">
        <v>270693</v>
      </c>
      <c r="E26" s="4">
        <v>270900</v>
      </c>
      <c r="F26" s="4">
        <v>271446</v>
      </c>
      <c r="G26" s="4">
        <v>271609</v>
      </c>
      <c r="H26" s="4">
        <v>271833</v>
      </c>
      <c r="I26" s="4">
        <v>271949</v>
      </c>
      <c r="J26" s="4">
        <v>271925</v>
      </c>
      <c r="K26" s="4">
        <v>271989</v>
      </c>
      <c r="L26" s="4">
        <v>272062</v>
      </c>
      <c r="M26" s="12">
        <v>271701</v>
      </c>
      <c r="N26" s="22">
        <f>+M26-'2004'!M26</f>
        <v>1360</v>
      </c>
      <c r="O26" s="23">
        <f>+N26/'2004'!M26*100</f>
        <v>0.5030683470135865</v>
      </c>
      <c r="R26" s="74"/>
    </row>
    <row r="27" spans="1:18" ht="13.5" customHeight="1">
      <c r="A27" s="64" t="s">
        <v>302</v>
      </c>
      <c r="B27" s="4">
        <v>755296</v>
      </c>
      <c r="C27" s="4">
        <v>755438</v>
      </c>
      <c r="D27" s="4">
        <v>755536</v>
      </c>
      <c r="E27" s="4">
        <v>755525</v>
      </c>
      <c r="F27" s="4">
        <v>755912</v>
      </c>
      <c r="G27" s="4">
        <v>756436</v>
      </c>
      <c r="H27" s="4">
        <v>756751</v>
      </c>
      <c r="I27" s="4">
        <v>756751</v>
      </c>
      <c r="J27" s="4">
        <v>756794</v>
      </c>
      <c r="K27" s="4">
        <v>756918</v>
      </c>
      <c r="L27" s="4">
        <v>757108</v>
      </c>
      <c r="M27" s="12">
        <v>756859</v>
      </c>
      <c r="N27" s="22">
        <f>+M27-'2004'!M27</f>
        <v>1942</v>
      </c>
      <c r="O27" s="23">
        <f>+N27/'2004'!M27*100</f>
        <v>0.2572468231606918</v>
      </c>
      <c r="R27" s="74"/>
    </row>
    <row r="28" spans="1:18" ht="13.5" customHeight="1">
      <c r="A28" s="30" t="s">
        <v>303</v>
      </c>
      <c r="B28" s="4">
        <v>2621942</v>
      </c>
      <c r="C28" s="4">
        <v>2621441</v>
      </c>
      <c r="D28" s="4">
        <v>2619022</v>
      </c>
      <c r="E28" s="4">
        <v>2618706</v>
      </c>
      <c r="F28" s="4">
        <v>2617694</v>
      </c>
      <c r="G28" s="4">
        <v>2617386</v>
      </c>
      <c r="H28" s="4">
        <v>2616793</v>
      </c>
      <c r="I28" s="4">
        <v>2619117</v>
      </c>
      <c r="J28" s="4">
        <v>2617034</v>
      </c>
      <c r="K28" s="4">
        <v>2616596</v>
      </c>
      <c r="L28" s="4">
        <v>2615308</v>
      </c>
      <c r="M28" s="12">
        <v>2616375</v>
      </c>
      <c r="N28" s="22">
        <f>+M28-'2004'!M28</f>
        <v>-6097</v>
      </c>
      <c r="O28" s="23">
        <f>+N28/'2004'!M28*100</f>
        <v>-0.2324905661528512</v>
      </c>
      <c r="R28" s="74"/>
    </row>
    <row r="29" spans="1:18" ht="13.5" customHeight="1">
      <c r="A29" s="30" t="s">
        <v>304</v>
      </c>
      <c r="B29" s="4">
        <v>1512815</v>
      </c>
      <c r="C29" s="4">
        <v>1512918</v>
      </c>
      <c r="D29" s="4">
        <v>1512746</v>
      </c>
      <c r="E29" s="4">
        <v>1513385</v>
      </c>
      <c r="F29" s="4">
        <v>1512803</v>
      </c>
      <c r="G29" s="4">
        <v>1512481</v>
      </c>
      <c r="H29" s="4">
        <v>1512280</v>
      </c>
      <c r="I29" s="4">
        <v>1511762</v>
      </c>
      <c r="J29" s="4">
        <v>1511326</v>
      </c>
      <c r="K29" s="4">
        <v>1511452</v>
      </c>
      <c r="L29" s="4">
        <v>1511202</v>
      </c>
      <c r="M29" s="12">
        <v>1510649</v>
      </c>
      <c r="N29" s="22">
        <f>+M29-'2004'!M29</f>
        <v>-2028</v>
      </c>
      <c r="O29" s="23">
        <f>+N29/'2004'!M29*100</f>
        <v>-0.13406695547033504</v>
      </c>
      <c r="R29" s="74"/>
    </row>
    <row r="30" spans="1:18" ht="13.5" customHeight="1">
      <c r="A30" s="30" t="s">
        <v>305</v>
      </c>
      <c r="B30" s="4">
        <v>74399</v>
      </c>
      <c r="C30" s="4">
        <v>74855</v>
      </c>
      <c r="D30" s="4">
        <v>75497</v>
      </c>
      <c r="E30" s="4">
        <v>76105</v>
      </c>
      <c r="F30" s="4">
        <v>76559</v>
      </c>
      <c r="G30" s="4">
        <v>77117</v>
      </c>
      <c r="H30" s="4">
        <v>78085</v>
      </c>
      <c r="I30" s="4">
        <v>78792</v>
      </c>
      <c r="J30" s="4">
        <v>79361</v>
      </c>
      <c r="K30" s="4">
        <v>79810</v>
      </c>
      <c r="L30" s="4">
        <v>80134</v>
      </c>
      <c r="M30" s="12">
        <v>80609</v>
      </c>
      <c r="N30" s="22">
        <f>+M30-'2004'!M30</f>
        <v>6794</v>
      </c>
      <c r="O30" s="23">
        <f>+N30/'2004'!M30*100</f>
        <v>9.204091309354467</v>
      </c>
      <c r="R30" s="74"/>
    </row>
    <row r="31" spans="1:18" ht="13.5" customHeight="1">
      <c r="A31" s="64" t="s">
        <v>306</v>
      </c>
      <c r="B31" s="4">
        <v>64907</v>
      </c>
      <c r="C31" s="4">
        <v>65282</v>
      </c>
      <c r="D31" s="4">
        <v>65843</v>
      </c>
      <c r="E31" s="4">
        <v>66328</v>
      </c>
      <c r="F31" s="4">
        <v>66690</v>
      </c>
      <c r="G31" s="4">
        <v>67120</v>
      </c>
      <c r="H31" s="4">
        <v>67721</v>
      </c>
      <c r="I31" s="4">
        <v>68265</v>
      </c>
      <c r="J31" s="4">
        <v>68808</v>
      </c>
      <c r="K31" s="4">
        <v>69287</v>
      </c>
      <c r="L31" s="4">
        <v>69661</v>
      </c>
      <c r="M31" s="12">
        <v>70264</v>
      </c>
      <c r="N31" s="22">
        <f>+M31-'2004'!M31</f>
        <v>5808</v>
      </c>
      <c r="O31" s="23">
        <f>+N31/'2004'!M31*100</f>
        <v>9.010798063795457</v>
      </c>
      <c r="R31" s="74"/>
    </row>
    <row r="32" spans="1:18" ht="13.5" customHeight="1">
      <c r="A32" s="65" t="s">
        <v>307</v>
      </c>
      <c r="B32" s="53">
        <v>9492</v>
      </c>
      <c r="C32" s="53">
        <v>9573</v>
      </c>
      <c r="D32" s="53">
        <v>9654</v>
      </c>
      <c r="E32" s="53">
        <v>9777</v>
      </c>
      <c r="F32" s="53">
        <v>9869</v>
      </c>
      <c r="G32" s="53">
        <v>9997</v>
      </c>
      <c r="H32" s="53">
        <v>10364</v>
      </c>
      <c r="I32" s="53">
        <v>10527</v>
      </c>
      <c r="J32" s="53">
        <v>10553</v>
      </c>
      <c r="K32" s="53">
        <v>10523</v>
      </c>
      <c r="L32" s="53">
        <v>10473</v>
      </c>
      <c r="M32" s="54">
        <v>10345</v>
      </c>
      <c r="N32" s="22">
        <f>+M32-'2004'!M32</f>
        <v>986</v>
      </c>
      <c r="O32" s="23">
        <f>+N32/'2004'!M32*100</f>
        <v>10.535313601880542</v>
      </c>
      <c r="R32" s="74"/>
    </row>
    <row r="33" spans="1:19" ht="12.75" hidden="1" thickTop="1">
      <c r="A33" s="57" t="s">
        <v>308</v>
      </c>
      <c r="B33" s="58">
        <f aca="true" t="shared" si="0" ref="B33:M33">SUM(B34:B37)</f>
        <v>22621950</v>
      </c>
      <c r="C33" s="58">
        <f t="shared" si="0"/>
        <v>22626772</v>
      </c>
      <c r="D33" s="58">
        <f t="shared" si="0"/>
        <v>22627798</v>
      </c>
      <c r="E33" s="58">
        <f t="shared" si="0"/>
        <v>22632175</v>
      </c>
      <c r="F33" s="58">
        <f t="shared" si="0"/>
        <v>22638471</v>
      </c>
      <c r="G33" s="58">
        <f t="shared" si="0"/>
        <v>22645442</v>
      </c>
      <c r="H33" s="58">
        <f t="shared" si="0"/>
        <v>22652734</v>
      </c>
      <c r="I33" s="58">
        <f t="shared" si="0"/>
        <v>22659767</v>
      </c>
      <c r="J33" s="58">
        <f t="shared" si="0"/>
        <v>22665478</v>
      </c>
      <c r="K33" s="58">
        <f t="shared" si="0"/>
        <v>22672737</v>
      </c>
      <c r="L33" s="58">
        <f t="shared" si="0"/>
        <v>22681330</v>
      </c>
      <c r="M33" s="58">
        <f t="shared" si="0"/>
        <v>22689774</v>
      </c>
      <c r="N33" s="58">
        <f>+M33-'2004'!M33</f>
        <v>74467</v>
      </c>
      <c r="O33" s="73">
        <f>+N33/'2004'!M33*100</f>
        <v>0.3292769804097729</v>
      </c>
      <c r="P33" s="7"/>
      <c r="Q33" s="7"/>
      <c r="R33" s="7"/>
      <c r="S33" s="7"/>
    </row>
    <row r="34" spans="1:19" ht="12">
      <c r="A34" s="35" t="s">
        <v>309</v>
      </c>
      <c r="B34" s="39">
        <f aca="true" t="shared" si="1" ref="B34:M34">SUM(B$28,B$23:B$24,B$7:B$10)</f>
        <v>9897830</v>
      </c>
      <c r="C34" s="39">
        <f t="shared" si="1"/>
        <v>9902313</v>
      </c>
      <c r="D34" s="39">
        <f t="shared" si="1"/>
        <v>9904421</v>
      </c>
      <c r="E34" s="39">
        <f t="shared" si="1"/>
        <v>9909141</v>
      </c>
      <c r="F34" s="39">
        <f t="shared" si="1"/>
        <v>9915080</v>
      </c>
      <c r="G34" s="39">
        <f t="shared" si="1"/>
        <v>9920952</v>
      </c>
      <c r="H34" s="39">
        <f t="shared" si="1"/>
        <v>9926823</v>
      </c>
      <c r="I34" s="39">
        <f t="shared" si="1"/>
        <v>9933972</v>
      </c>
      <c r="J34" s="39">
        <f t="shared" si="1"/>
        <v>9938607</v>
      </c>
      <c r="K34" s="39">
        <f t="shared" si="1"/>
        <v>9943259</v>
      </c>
      <c r="L34" s="39">
        <f t="shared" si="1"/>
        <v>9948857</v>
      </c>
      <c r="M34" s="39">
        <f t="shared" si="1"/>
        <v>9955050</v>
      </c>
      <c r="N34" s="15">
        <f>+M34-'2004'!M34</f>
        <v>62631</v>
      </c>
      <c r="O34" s="16">
        <f>+N34/'2004'!M34*100</f>
        <v>0.6331211809770694</v>
      </c>
      <c r="P34" s="8"/>
      <c r="Q34" s="8"/>
      <c r="R34" s="8"/>
      <c r="S34" s="8"/>
    </row>
    <row r="35" spans="1:19" ht="12">
      <c r="A35" s="36" t="s">
        <v>310</v>
      </c>
      <c r="B35" s="39">
        <f aca="true" t="shared" si="2" ref="B35:M35">SUM(B$25,B$11:B$15)</f>
        <v>5701892</v>
      </c>
      <c r="C35" s="39">
        <f t="shared" si="2"/>
        <v>5702586</v>
      </c>
      <c r="D35" s="39">
        <f t="shared" si="2"/>
        <v>5702708</v>
      </c>
      <c r="E35" s="39">
        <f t="shared" si="2"/>
        <v>5702891</v>
      </c>
      <c r="F35" s="39">
        <f t="shared" si="2"/>
        <v>5703561</v>
      </c>
      <c r="G35" s="39">
        <f t="shared" si="2"/>
        <v>5704417</v>
      </c>
      <c r="H35" s="39">
        <f t="shared" si="2"/>
        <v>5705357</v>
      </c>
      <c r="I35" s="39">
        <f t="shared" si="2"/>
        <v>5705917</v>
      </c>
      <c r="J35" s="39">
        <f t="shared" si="2"/>
        <v>5707181</v>
      </c>
      <c r="K35" s="39">
        <f t="shared" si="2"/>
        <v>5708843</v>
      </c>
      <c r="L35" s="39">
        <f t="shared" si="2"/>
        <v>5710943</v>
      </c>
      <c r="M35" s="39">
        <f t="shared" si="2"/>
        <v>5712488</v>
      </c>
      <c r="N35" s="15">
        <f>+M35-'2004'!M35</f>
        <v>11566</v>
      </c>
      <c r="O35" s="16">
        <f>+N35/'2004'!M35*100</f>
        <v>0.2028794640586207</v>
      </c>
      <c r="P35" s="8"/>
      <c r="Q35" s="8"/>
      <c r="R35" s="8"/>
      <c r="S35" s="8"/>
    </row>
    <row r="36" spans="1:19" ht="12">
      <c r="A36" s="36" t="s">
        <v>311</v>
      </c>
      <c r="B36" s="39">
        <f aca="true" t="shared" si="3" ref="B36:M36">SUM(B$26:B$27,B$29,B$16:B$19,B$22)</f>
        <v>6432967</v>
      </c>
      <c r="C36" s="39">
        <f t="shared" si="3"/>
        <v>6433062</v>
      </c>
      <c r="D36" s="39">
        <f t="shared" si="3"/>
        <v>6432260</v>
      </c>
      <c r="E36" s="39">
        <f t="shared" si="3"/>
        <v>6432082</v>
      </c>
      <c r="F36" s="39">
        <f t="shared" si="3"/>
        <v>6432048</v>
      </c>
      <c r="G36" s="39">
        <f t="shared" si="3"/>
        <v>6432563</v>
      </c>
      <c r="H36" s="39">
        <f t="shared" si="3"/>
        <v>6433325</v>
      </c>
      <c r="I36" s="39">
        <f t="shared" si="3"/>
        <v>6433053</v>
      </c>
      <c r="J36" s="39">
        <f t="shared" si="3"/>
        <v>6433236</v>
      </c>
      <c r="K36" s="39">
        <f t="shared" si="3"/>
        <v>6434313</v>
      </c>
      <c r="L36" s="39">
        <f t="shared" si="3"/>
        <v>6435382</v>
      </c>
      <c r="M36" s="39">
        <f t="shared" si="3"/>
        <v>6435995</v>
      </c>
      <c r="N36" s="15">
        <f>+M36-'2004'!M36</f>
        <v>3551</v>
      </c>
      <c r="O36" s="16">
        <f>+N36/'2004'!M36*100</f>
        <v>0.05520452257337957</v>
      </c>
      <c r="P36" s="8"/>
      <c r="Q36" s="8"/>
      <c r="R36" s="8"/>
      <c r="S36" s="8"/>
    </row>
    <row r="37" spans="1:19" ht="12">
      <c r="A37" s="36" t="s">
        <v>312</v>
      </c>
      <c r="B37" s="40">
        <f aca="true" t="shared" si="4" ref="B37:M37">SUM(B$20:B$21)</f>
        <v>589261</v>
      </c>
      <c r="C37" s="40">
        <f t="shared" si="4"/>
        <v>588811</v>
      </c>
      <c r="D37" s="40">
        <f t="shared" si="4"/>
        <v>588409</v>
      </c>
      <c r="E37" s="40">
        <f t="shared" si="4"/>
        <v>588061</v>
      </c>
      <c r="F37" s="40">
        <f t="shared" si="4"/>
        <v>587782</v>
      </c>
      <c r="G37" s="40">
        <f t="shared" si="4"/>
        <v>587510</v>
      </c>
      <c r="H37" s="40">
        <f t="shared" si="4"/>
        <v>587229</v>
      </c>
      <c r="I37" s="40">
        <f t="shared" si="4"/>
        <v>586825</v>
      </c>
      <c r="J37" s="40">
        <f t="shared" si="4"/>
        <v>586454</v>
      </c>
      <c r="K37" s="40">
        <f t="shared" si="4"/>
        <v>586322</v>
      </c>
      <c r="L37" s="40">
        <f t="shared" si="4"/>
        <v>586148</v>
      </c>
      <c r="M37" s="40">
        <f t="shared" si="4"/>
        <v>586241</v>
      </c>
      <c r="N37" s="15">
        <f>+M37-'2004'!M37</f>
        <v>-3281</v>
      </c>
      <c r="O37" s="16">
        <f>+N37/'2004'!M37*100</f>
        <v>-0.5565525968496511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sheetProtection/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Q1"/>
    </sheetView>
  </sheetViews>
  <sheetFormatPr defaultColWidth="9.33203125" defaultRowHeight="12"/>
  <cols>
    <col min="1" max="1" width="26.83203125" style="24" customWidth="1"/>
    <col min="2" max="42" width="10.66015625" style="24" customWidth="1"/>
    <col min="43" max="54" width="12.16015625" style="24" customWidth="1"/>
    <col min="55" max="16384" width="9.33203125" style="24" customWidth="1"/>
  </cols>
  <sheetData>
    <row r="1" spans="1:43" ht="18.75" customHeight="1">
      <c r="A1" s="101" t="s">
        <v>599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</row>
    <row r="2" spans="1:54" s="84" customFormat="1" ht="12">
      <c r="A2" s="51" t="s">
        <v>727</v>
      </c>
      <c r="B2" s="25" t="s">
        <v>783</v>
      </c>
      <c r="C2" s="25" t="s">
        <v>784</v>
      </c>
      <c r="D2" s="25" t="s">
        <v>329</v>
      </c>
      <c r="E2" s="25" t="s">
        <v>331</v>
      </c>
      <c r="F2" s="25" t="s">
        <v>88</v>
      </c>
      <c r="G2" s="25" t="s">
        <v>78</v>
      </c>
      <c r="H2" s="25" t="s">
        <v>79</v>
      </c>
      <c r="I2" s="25" t="s">
        <v>80</v>
      </c>
      <c r="J2" s="25" t="s">
        <v>81</v>
      </c>
      <c r="K2" s="25" t="s">
        <v>82</v>
      </c>
      <c r="L2" s="25" t="s">
        <v>83</v>
      </c>
      <c r="M2" s="25" t="s">
        <v>84</v>
      </c>
      <c r="N2" s="25" t="s">
        <v>85</v>
      </c>
      <c r="O2" s="25" t="s">
        <v>86</v>
      </c>
      <c r="P2" s="25" t="s">
        <v>87</v>
      </c>
      <c r="Q2" s="45" t="s">
        <v>52</v>
      </c>
      <c r="R2" s="45" t="s">
        <v>53</v>
      </c>
      <c r="S2" s="45" t="s">
        <v>54</v>
      </c>
      <c r="T2" s="45" t="s">
        <v>55</v>
      </c>
      <c r="U2" s="45" t="s">
        <v>56</v>
      </c>
      <c r="V2" s="45" t="s">
        <v>57</v>
      </c>
      <c r="W2" s="45" t="s">
        <v>58</v>
      </c>
      <c r="X2" s="45" t="s">
        <v>59</v>
      </c>
      <c r="Y2" s="45" t="s">
        <v>60</v>
      </c>
      <c r="Z2" s="45" t="s">
        <v>61</v>
      </c>
      <c r="AA2" s="45" t="s">
        <v>62</v>
      </c>
      <c r="AB2" s="45" t="s">
        <v>63</v>
      </c>
      <c r="AC2" s="45" t="s">
        <v>64</v>
      </c>
      <c r="AD2" s="45" t="s">
        <v>65</v>
      </c>
      <c r="AE2" s="45" t="s">
        <v>66</v>
      </c>
      <c r="AF2" s="45" t="s">
        <v>67</v>
      </c>
      <c r="AG2" s="45" t="s">
        <v>68</v>
      </c>
      <c r="AH2" s="45" t="s">
        <v>69</v>
      </c>
      <c r="AI2" s="45" t="s">
        <v>70</v>
      </c>
      <c r="AJ2" s="45" t="s">
        <v>71</v>
      </c>
      <c r="AK2" s="45" t="s">
        <v>72</v>
      </c>
      <c r="AL2" s="45" t="s">
        <v>73</v>
      </c>
      <c r="AM2" s="45" t="s">
        <v>74</v>
      </c>
      <c r="AN2" s="45" t="s">
        <v>75</v>
      </c>
      <c r="AO2" s="45" t="s">
        <v>76</v>
      </c>
      <c r="AP2" s="45" t="s">
        <v>77</v>
      </c>
      <c r="AQ2" s="45" t="s">
        <v>103</v>
      </c>
      <c r="AR2" s="45" t="s">
        <v>785</v>
      </c>
      <c r="AS2" s="45" t="s">
        <v>447</v>
      </c>
      <c r="AT2" s="45" t="s">
        <v>535</v>
      </c>
      <c r="AU2" s="45" t="s">
        <v>603</v>
      </c>
      <c r="AV2" s="45" t="s">
        <v>647</v>
      </c>
      <c r="AW2" s="45" t="s">
        <v>662</v>
      </c>
      <c r="AX2" s="45" t="s">
        <v>725</v>
      </c>
      <c r="AY2" s="45" t="s">
        <v>802</v>
      </c>
      <c r="AZ2" s="45" t="s">
        <v>853</v>
      </c>
      <c r="BA2" s="45" t="s">
        <v>856</v>
      </c>
      <c r="BB2" s="45" t="s">
        <v>894</v>
      </c>
    </row>
    <row r="3" spans="1:54" s="85" customFormat="1" ht="12">
      <c r="A3" s="61" t="s">
        <v>728</v>
      </c>
      <c r="B3" s="27" t="s">
        <v>786</v>
      </c>
      <c r="C3" s="27" t="s">
        <v>787</v>
      </c>
      <c r="D3" s="27" t="s">
        <v>788</v>
      </c>
      <c r="E3" s="27" t="s">
        <v>789</v>
      </c>
      <c r="F3" s="27" t="s">
        <v>790</v>
      </c>
      <c r="G3" s="27" t="s">
        <v>118</v>
      </c>
      <c r="H3" s="27" t="s">
        <v>119</v>
      </c>
      <c r="I3" s="27" t="s">
        <v>120</v>
      </c>
      <c r="J3" s="27" t="s">
        <v>121</v>
      </c>
      <c r="K3" s="27" t="s">
        <v>122</v>
      </c>
      <c r="L3" s="27" t="s">
        <v>123</v>
      </c>
      <c r="M3" s="27" t="s">
        <v>124</v>
      </c>
      <c r="N3" s="27" t="s">
        <v>125</v>
      </c>
      <c r="O3" s="27" t="s">
        <v>126</v>
      </c>
      <c r="P3" s="27" t="s">
        <v>127</v>
      </c>
      <c r="Q3" s="27" t="s">
        <v>128</v>
      </c>
      <c r="R3" s="27" t="s">
        <v>129</v>
      </c>
      <c r="S3" s="27" t="s">
        <v>130</v>
      </c>
      <c r="T3" s="27" t="s">
        <v>131</v>
      </c>
      <c r="U3" s="27" t="s">
        <v>132</v>
      </c>
      <c r="V3" s="27" t="s">
        <v>133</v>
      </c>
      <c r="W3" s="27" t="s">
        <v>134</v>
      </c>
      <c r="X3" s="27" t="s">
        <v>135</v>
      </c>
      <c r="Y3" s="27" t="s">
        <v>136</v>
      </c>
      <c r="Z3" s="27" t="s">
        <v>137</v>
      </c>
      <c r="AA3" s="27" t="s">
        <v>138</v>
      </c>
      <c r="AB3" s="27" t="s">
        <v>139</v>
      </c>
      <c r="AC3" s="27" t="s">
        <v>140</v>
      </c>
      <c r="AD3" s="27" t="s">
        <v>141</v>
      </c>
      <c r="AE3" s="27" t="s">
        <v>142</v>
      </c>
      <c r="AF3" s="27" t="s">
        <v>143</v>
      </c>
      <c r="AG3" s="27" t="s">
        <v>144</v>
      </c>
      <c r="AH3" s="27" t="s">
        <v>145</v>
      </c>
      <c r="AI3" s="27" t="s">
        <v>146</v>
      </c>
      <c r="AJ3" s="27" t="s">
        <v>147</v>
      </c>
      <c r="AK3" s="27" t="s">
        <v>148</v>
      </c>
      <c r="AL3" s="27" t="s">
        <v>149</v>
      </c>
      <c r="AM3" s="27" t="s">
        <v>150</v>
      </c>
      <c r="AN3" s="27" t="s">
        <v>151</v>
      </c>
      <c r="AO3" s="27" t="s">
        <v>152</v>
      </c>
      <c r="AP3" s="27" t="s">
        <v>153</v>
      </c>
      <c r="AQ3" s="27" t="s">
        <v>154</v>
      </c>
      <c r="AR3" s="27" t="s">
        <v>791</v>
      </c>
      <c r="AS3" s="27" t="s">
        <v>448</v>
      </c>
      <c r="AT3" s="27" t="s">
        <v>536</v>
      </c>
      <c r="AU3" s="27" t="s">
        <v>604</v>
      </c>
      <c r="AV3" s="27" t="s">
        <v>792</v>
      </c>
      <c r="AW3" s="27" t="s">
        <v>793</v>
      </c>
      <c r="AX3" s="27" t="s">
        <v>794</v>
      </c>
      <c r="AY3" s="27" t="s">
        <v>803</v>
      </c>
      <c r="AZ3" s="27" t="s">
        <v>854</v>
      </c>
      <c r="BA3" s="27" t="s">
        <v>857</v>
      </c>
      <c r="BB3" s="27" t="s">
        <v>912</v>
      </c>
    </row>
    <row r="4" spans="1:54" ht="13.5" customHeight="1">
      <c r="A4" s="29" t="s">
        <v>741</v>
      </c>
      <c r="B4" s="22"/>
      <c r="C4" s="22"/>
      <c r="D4" s="22"/>
      <c r="E4" s="22"/>
      <c r="F4" s="22">
        <v>13049605</v>
      </c>
      <c r="G4" s="22">
        <v>13371083</v>
      </c>
      <c r="H4" s="22">
        <v>13725991</v>
      </c>
      <c r="I4" s="22">
        <v>14389591</v>
      </c>
      <c r="J4" s="22">
        <v>14753911</v>
      </c>
      <c r="K4" s="22">
        <v>15073216</v>
      </c>
      <c r="L4" s="22">
        <v>15367774</v>
      </c>
      <c r="M4" s="22">
        <v>15642467</v>
      </c>
      <c r="N4" s="22">
        <v>15927167</v>
      </c>
      <c r="O4" s="22">
        <v>16223089</v>
      </c>
      <c r="P4" s="22">
        <v>16579737</v>
      </c>
      <c r="Q4" s="22">
        <v>16882053</v>
      </c>
      <c r="R4" s="22">
        <v>17202491</v>
      </c>
      <c r="S4" s="22">
        <v>17543067</v>
      </c>
      <c r="T4" s="22">
        <v>17866008</v>
      </c>
      <c r="U4" s="22">
        <v>18193955</v>
      </c>
      <c r="V4" s="22">
        <v>18515754</v>
      </c>
      <c r="W4" s="22">
        <v>18790538</v>
      </c>
      <c r="X4" s="22">
        <v>19069194</v>
      </c>
      <c r="Y4" s="22">
        <v>19313825</v>
      </c>
      <c r="Z4" s="22">
        <v>19509082</v>
      </c>
      <c r="AA4" s="22">
        <v>19725010</v>
      </c>
      <c r="AB4" s="22">
        <v>19954397</v>
      </c>
      <c r="AC4" s="22">
        <v>20156587</v>
      </c>
      <c r="AD4" s="22">
        <v>20401305</v>
      </c>
      <c r="AE4" s="22">
        <v>20605831</v>
      </c>
      <c r="AF4" s="22">
        <v>20802622</v>
      </c>
      <c r="AG4" s="22">
        <v>20995416</v>
      </c>
      <c r="AH4" s="22">
        <v>21177874</v>
      </c>
      <c r="AI4" s="22">
        <v>21357431</v>
      </c>
      <c r="AJ4" s="22">
        <v>21525433</v>
      </c>
      <c r="AK4" s="22">
        <v>21742815</v>
      </c>
      <c r="AL4" s="22">
        <v>21928591</v>
      </c>
      <c r="AM4" s="22">
        <v>22092387</v>
      </c>
      <c r="AN4" s="22">
        <v>22276672</v>
      </c>
      <c r="AO4" s="22">
        <v>22405568</v>
      </c>
      <c r="AP4" s="22">
        <v>22520776</v>
      </c>
      <c r="AQ4" s="22">
        <v>22604550</v>
      </c>
      <c r="AR4" s="22">
        <v>22689122</v>
      </c>
      <c r="AS4" s="22">
        <v>22770383</v>
      </c>
      <c r="AT4" s="22">
        <v>22876527</v>
      </c>
      <c r="AU4" s="22">
        <v>22958360</v>
      </c>
      <c r="AV4" s="22">
        <v>23037031</v>
      </c>
      <c r="AW4" s="22">
        <v>23119772</v>
      </c>
      <c r="AX4" s="22">
        <v>23162123</v>
      </c>
      <c r="AY4" s="82">
        <v>23224912</v>
      </c>
      <c r="AZ4" s="82">
        <v>23315822</v>
      </c>
      <c r="BA4" s="82">
        <v>23373517</v>
      </c>
      <c r="BB4" s="82">
        <v>23433753</v>
      </c>
    </row>
    <row r="5" spans="1:54" ht="13.5" customHeight="1">
      <c r="A5" s="30" t="s">
        <v>780</v>
      </c>
      <c r="B5" s="22"/>
      <c r="C5" s="22"/>
      <c r="D5" s="22">
        <v>829012</v>
      </c>
      <c r="E5" s="22">
        <v>870822</v>
      </c>
      <c r="F5" s="22">
        <v>1123354</v>
      </c>
      <c r="G5" s="22">
        <v>1174948</v>
      </c>
      <c r="H5" s="22">
        <v>1093677</v>
      </c>
      <c r="I5" s="22">
        <v>1169579</v>
      </c>
      <c r="J5" s="22">
        <v>1240576</v>
      </c>
      <c r="K5" s="22">
        <v>1301513</v>
      </c>
      <c r="L5" s="22">
        <v>1362863</v>
      </c>
      <c r="M5" s="22">
        <v>1444663</v>
      </c>
      <c r="N5" s="22">
        <v>1531336</v>
      </c>
      <c r="O5" s="22">
        <v>1629105</v>
      </c>
      <c r="P5" s="22">
        <v>1757238</v>
      </c>
      <c r="Q5" s="22">
        <v>1871774</v>
      </c>
      <c r="R5" s="22">
        <v>2006804</v>
      </c>
      <c r="S5" s="22">
        <v>2135007</v>
      </c>
      <c r="T5" s="22">
        <v>2258757</v>
      </c>
      <c r="U5" s="22">
        <v>2354858</v>
      </c>
      <c r="V5" s="22">
        <v>2445129</v>
      </c>
      <c r="W5" s="22">
        <v>2514191</v>
      </c>
      <c r="X5" s="22">
        <v>2588396</v>
      </c>
      <c r="Y5" s="22">
        <v>2663683</v>
      </c>
      <c r="Z5" s="22">
        <v>2727510</v>
      </c>
      <c r="AA5" s="22">
        <v>2800881</v>
      </c>
      <c r="AB5" s="22">
        <v>2888326</v>
      </c>
      <c r="AC5" s="22">
        <v>2970205</v>
      </c>
      <c r="AD5" s="22">
        <v>3048034</v>
      </c>
      <c r="AE5" s="22">
        <v>3107278</v>
      </c>
      <c r="AF5" s="22">
        <v>3162346</v>
      </c>
      <c r="AG5" s="22">
        <v>3222629</v>
      </c>
      <c r="AH5" s="22">
        <v>3260731</v>
      </c>
      <c r="AI5" s="22">
        <v>3305615</v>
      </c>
      <c r="AJ5" s="22">
        <v>3355299</v>
      </c>
      <c r="AK5" s="22">
        <v>3420535</v>
      </c>
      <c r="AL5" s="22">
        <v>3459624</v>
      </c>
      <c r="AM5" s="22">
        <v>3510917</v>
      </c>
      <c r="AN5" s="22">
        <v>3567896</v>
      </c>
      <c r="AO5" s="22">
        <v>3610252</v>
      </c>
      <c r="AP5" s="22">
        <v>3641446</v>
      </c>
      <c r="AQ5" s="22">
        <v>3676533</v>
      </c>
      <c r="AR5" s="22">
        <v>3708099</v>
      </c>
      <c r="AS5" s="22">
        <v>3736677</v>
      </c>
      <c r="AT5" s="22">
        <v>3767095</v>
      </c>
      <c r="AU5" s="22">
        <v>3798015</v>
      </c>
      <c r="AV5" s="22">
        <v>3833730</v>
      </c>
      <c r="AW5" s="22">
        <v>3873653</v>
      </c>
      <c r="AX5" s="22">
        <v>3897367</v>
      </c>
      <c r="AY5" s="4">
        <v>3916451</v>
      </c>
      <c r="AZ5" s="4">
        <v>3939305</v>
      </c>
      <c r="BA5" s="4">
        <v>3954929</v>
      </c>
      <c r="BB5" s="4">
        <v>3966818</v>
      </c>
    </row>
    <row r="6" spans="1:54" ht="13.5" customHeight="1">
      <c r="A6" s="30" t="s">
        <v>365</v>
      </c>
      <c r="B6" s="87"/>
      <c r="C6" s="87"/>
      <c r="D6" s="87">
        <v>898655</v>
      </c>
      <c r="E6" s="87">
        <v>936925</v>
      </c>
      <c r="F6" s="87">
        <v>1174883</v>
      </c>
      <c r="G6" s="22">
        <v>1224642</v>
      </c>
      <c r="H6" s="22">
        <v>1604543</v>
      </c>
      <c r="I6" s="22">
        <v>1689723</v>
      </c>
      <c r="J6" s="22">
        <v>1769568</v>
      </c>
      <c r="K6" s="22">
        <v>1839641</v>
      </c>
      <c r="L6" s="22">
        <v>1909067</v>
      </c>
      <c r="M6" s="22">
        <v>1958396</v>
      </c>
      <c r="N6" s="22">
        <v>2003604</v>
      </c>
      <c r="O6" s="22">
        <v>2043318</v>
      </c>
      <c r="P6" s="22">
        <v>2089288</v>
      </c>
      <c r="Q6" s="22">
        <v>2127625</v>
      </c>
      <c r="R6" s="22">
        <v>2163605</v>
      </c>
      <c r="S6" s="22">
        <v>2196237</v>
      </c>
      <c r="T6" s="22">
        <v>2220427</v>
      </c>
      <c r="U6" s="22">
        <v>2270983</v>
      </c>
      <c r="V6" s="22">
        <v>2327641</v>
      </c>
      <c r="W6" s="22">
        <v>2388374</v>
      </c>
      <c r="X6" s="22">
        <v>2449702</v>
      </c>
      <c r="Y6" s="22">
        <v>2507620</v>
      </c>
      <c r="Z6" s="22">
        <v>2575180</v>
      </c>
      <c r="AA6" s="22">
        <v>2637100</v>
      </c>
      <c r="AB6" s="22">
        <v>2681857</v>
      </c>
      <c r="AC6" s="22">
        <v>2702678</v>
      </c>
      <c r="AD6" s="22">
        <v>2719659</v>
      </c>
      <c r="AE6" s="22">
        <v>2717992</v>
      </c>
      <c r="AF6" s="22">
        <v>2696073</v>
      </c>
      <c r="AG6" s="22">
        <v>2653245</v>
      </c>
      <c r="AH6" s="22">
        <v>2653578</v>
      </c>
      <c r="AI6" s="22">
        <v>2632863</v>
      </c>
      <c r="AJ6" s="22">
        <v>2605374</v>
      </c>
      <c r="AK6" s="22">
        <v>2598493</v>
      </c>
      <c r="AL6" s="22">
        <v>2639939</v>
      </c>
      <c r="AM6" s="22">
        <v>2641312</v>
      </c>
      <c r="AN6" s="22">
        <v>2646474</v>
      </c>
      <c r="AO6" s="22">
        <v>2633802</v>
      </c>
      <c r="AP6" s="22">
        <v>2641856</v>
      </c>
      <c r="AQ6" s="22">
        <v>2627138</v>
      </c>
      <c r="AR6" s="22">
        <v>2622472</v>
      </c>
      <c r="AS6" s="22">
        <v>2616375</v>
      </c>
      <c r="AT6" s="22">
        <v>2632242</v>
      </c>
      <c r="AU6" s="22">
        <v>2629269</v>
      </c>
      <c r="AV6" s="22">
        <v>2622923</v>
      </c>
      <c r="AW6" s="22">
        <v>2607428</v>
      </c>
      <c r="AX6" s="22">
        <v>2618772</v>
      </c>
      <c r="AY6" s="4">
        <v>2650968</v>
      </c>
      <c r="AZ6" s="4">
        <v>2673226</v>
      </c>
      <c r="BA6" s="4">
        <v>2686516</v>
      </c>
      <c r="BB6" s="4">
        <v>2702315</v>
      </c>
    </row>
    <row r="7" spans="1:54" ht="13.5" customHeight="1">
      <c r="A7" s="83" t="s">
        <v>781</v>
      </c>
      <c r="B7" s="22"/>
      <c r="C7" s="22"/>
      <c r="D7" s="22">
        <f>'Yearly-改制前'!D12+'Yearly-改制前'!D25</f>
        <v>903556</v>
      </c>
      <c r="E7" s="22">
        <f>'Yearly-改制前'!E12+'Yearly-改制前'!E25</f>
        <v>932663</v>
      </c>
      <c r="F7" s="22">
        <f>'Yearly-改制前'!F12+'Yearly-改制前'!F25</f>
        <v>1084795</v>
      </c>
      <c r="G7" s="22">
        <f>'Yearly-改制前'!G12+'Yearly-改制前'!G25</f>
        <v>1102794</v>
      </c>
      <c r="H7" s="22">
        <f>'Yearly-改制前'!H12+'Yearly-改制前'!H25</f>
        <v>1136264</v>
      </c>
      <c r="I7" s="22">
        <f>'Yearly-改制前'!I12+'Yearly-改制前'!I25</f>
        <v>1197861</v>
      </c>
      <c r="J7" s="22">
        <f>'Yearly-改制前'!J12+'Yearly-改制前'!J25</f>
        <v>1234043</v>
      </c>
      <c r="K7" s="22">
        <f>'Yearly-改制前'!K12+'Yearly-改制前'!K25</f>
        <v>1267542</v>
      </c>
      <c r="L7" s="22">
        <f>'Yearly-改制前'!L12+'Yearly-改制前'!L25</f>
        <v>1299586</v>
      </c>
      <c r="M7" s="22">
        <f>'Yearly-改制前'!M12+'Yearly-改制前'!M25</f>
        <v>1336182</v>
      </c>
      <c r="N7" s="22">
        <f>'Yearly-改制前'!N12+'Yearly-改制前'!N25</f>
        <v>1369758</v>
      </c>
      <c r="O7" s="22">
        <f>'Yearly-改制前'!O12+'Yearly-改制前'!O25</f>
        <v>1408444</v>
      </c>
      <c r="P7" s="22">
        <f>'Yearly-改制前'!P12+'Yearly-改制前'!P25</f>
        <v>1447858</v>
      </c>
      <c r="Q7" s="22">
        <f>'Yearly-改制前'!Q12+'Yearly-改制前'!Q25</f>
        <v>1483686</v>
      </c>
      <c r="R7" s="22">
        <f>'Yearly-改制前'!R12+'Yearly-改制前'!R25</f>
        <v>1520643</v>
      </c>
      <c r="S7" s="22">
        <f>'Yearly-改制前'!S12+'Yearly-改制前'!S25</f>
        <v>1560923</v>
      </c>
      <c r="T7" s="22">
        <f>'Yearly-改制前'!T12+'Yearly-改制前'!T25</f>
        <v>1606603</v>
      </c>
      <c r="U7" s="22">
        <f>'Yearly-改制前'!U12+'Yearly-改制前'!U25</f>
        <v>1651296</v>
      </c>
      <c r="V7" s="22">
        <f>'Yearly-改制前'!V12+'Yearly-改制前'!V25</f>
        <v>1692876</v>
      </c>
      <c r="W7" s="22">
        <f>'Yearly-改制前'!W12+'Yearly-改制前'!W25</f>
        <v>1731182</v>
      </c>
      <c r="X7" s="22">
        <f>'Yearly-改制前'!X12+'Yearly-改制前'!X25</f>
        <v>1775695</v>
      </c>
      <c r="Y7" s="22">
        <f>'Yearly-改制前'!Y12+'Yearly-改制前'!Y25</f>
        <v>1817125</v>
      </c>
      <c r="Z7" s="22">
        <f>'Yearly-改制前'!Z12+'Yearly-改制前'!Z25</f>
        <v>1856587</v>
      </c>
      <c r="AA7" s="22">
        <f>'Yearly-改制前'!AA12+'Yearly-改制前'!AA25</f>
        <v>1898597</v>
      </c>
      <c r="AB7" s="22">
        <f>'Yearly-改制前'!AB12+'Yearly-改制前'!AB25</f>
        <v>1940851</v>
      </c>
      <c r="AC7" s="22">
        <f>'Yearly-改制前'!AC12+'Yearly-改制前'!AC25</f>
        <v>1977649</v>
      </c>
      <c r="AD7" s="22">
        <f>'Yearly-改制前'!AD12+'Yearly-改制前'!AD25</f>
        <v>2019959</v>
      </c>
      <c r="AE7" s="22">
        <f>'Yearly-改制前'!AE12+'Yearly-改制前'!AE25</f>
        <v>2061036</v>
      </c>
      <c r="AF7" s="22">
        <f>'Yearly-改制前'!AF12+'Yearly-改制前'!AF25</f>
        <v>2112465</v>
      </c>
      <c r="AG7" s="22">
        <f>'Yearly-改制前'!AG12+'Yearly-改制前'!AG25</f>
        <v>2167852</v>
      </c>
      <c r="AH7" s="22">
        <f>'Yearly-改制前'!AH12+'Yearly-改制前'!AH25</f>
        <v>2212603</v>
      </c>
      <c r="AI7" s="22">
        <f>'Yearly-改制前'!AI12+'Yearly-改制前'!AI25</f>
        <v>2257950</v>
      </c>
      <c r="AJ7" s="22">
        <f>'Yearly-改制前'!AJ12+'Yearly-改制前'!AJ25</f>
        <v>2303762</v>
      </c>
      <c r="AK7" s="22">
        <f>'Yearly-改制前'!AK12+'Yearly-改制前'!AK25</f>
        <v>2349722</v>
      </c>
      <c r="AL7" s="22">
        <f>'Yearly-改制前'!AL12+'Yearly-改制前'!AL25</f>
        <v>2385367</v>
      </c>
      <c r="AM7" s="22">
        <f>'Yearly-改制前'!AM12+'Yearly-改制前'!AM25</f>
        <v>2421996</v>
      </c>
      <c r="AN7" s="22">
        <f>'Yearly-改制前'!AN12+'Yearly-改制前'!AN25</f>
        <v>2460098</v>
      </c>
      <c r="AO7" s="22">
        <f>'Yearly-改制前'!AO12+'Yearly-改制前'!AO25</f>
        <v>2485968</v>
      </c>
      <c r="AP7" s="22">
        <f>'Yearly-改制前'!AP12+'Yearly-改制前'!AP25</f>
        <v>2508495</v>
      </c>
      <c r="AQ7" s="22">
        <f>'Yearly-改制前'!AQ12+'Yearly-改制前'!AQ25</f>
        <v>2529763</v>
      </c>
      <c r="AR7" s="22">
        <f>'Yearly-改制前'!AR12+'Yearly-改制前'!AR25</f>
        <v>2548332</v>
      </c>
      <c r="AS7" s="22">
        <f>'Yearly-改制前'!AS12+'Yearly-改制前'!AS25</f>
        <v>2566220</v>
      </c>
      <c r="AT7" s="22">
        <f>'Yearly-改制前'!AT12+'Yearly-改制前'!AT25</f>
        <v>2587828</v>
      </c>
      <c r="AU7" s="22">
        <f>'Yearly-改制前'!AU12+'Yearly-改制前'!AU25</f>
        <v>2606794</v>
      </c>
      <c r="AV7" s="22">
        <f>'Yearly-改制前'!AV12+'Yearly-改制前'!AV25</f>
        <v>2624072</v>
      </c>
      <c r="AW7" s="22">
        <f>'Yearly-改制前'!AW12+'Yearly-改制前'!AW25</f>
        <v>2635761</v>
      </c>
      <c r="AX7" s="22">
        <f>'Yearly-改制前'!AX12+'Yearly-改制前'!AX25</f>
        <v>2648419</v>
      </c>
      <c r="AY7" s="4">
        <v>2664394</v>
      </c>
      <c r="AZ7" s="4">
        <v>2684893</v>
      </c>
      <c r="BA7" s="4">
        <v>2701661</v>
      </c>
      <c r="BB7" s="4">
        <v>2719835</v>
      </c>
    </row>
    <row r="8" spans="1:54" ht="13.5" customHeight="1">
      <c r="A8" s="83" t="s">
        <v>782</v>
      </c>
      <c r="B8" s="22"/>
      <c r="C8" s="22"/>
      <c r="D8" s="22">
        <f>'Yearly-改制前'!D17+'Yearly-改制前'!D27</f>
        <v>1124805</v>
      </c>
      <c r="E8" s="22">
        <f>'Yearly-改制前'!E17+'Yearly-改制前'!E27</f>
        <v>1159046</v>
      </c>
      <c r="F8" s="22">
        <f>'Yearly-改制前'!F17+'Yearly-改制前'!F27</f>
        <v>1300826</v>
      </c>
      <c r="G8" s="22">
        <f>'Yearly-改制前'!G17+'Yearly-改制前'!G27</f>
        <v>1318844</v>
      </c>
      <c r="H8" s="22">
        <f>'Yearly-改制前'!H17+'Yearly-改制前'!H27</f>
        <v>1337816</v>
      </c>
      <c r="I8" s="22">
        <f>'Yearly-改制前'!I17+'Yearly-改制前'!I27</f>
        <v>1390040</v>
      </c>
      <c r="J8" s="22">
        <f>'Yearly-改制前'!J17+'Yearly-改制前'!J27</f>
        <v>1409700</v>
      </c>
      <c r="K8" s="22">
        <f>'Yearly-改制前'!K17+'Yearly-改制前'!K27</f>
        <v>1423668</v>
      </c>
      <c r="L8" s="22">
        <f>'Yearly-改制前'!L17+'Yearly-改制前'!L27</f>
        <v>1432975</v>
      </c>
      <c r="M8" s="22">
        <f>'Yearly-改制前'!M17+'Yearly-改制前'!M27</f>
        <v>1439938</v>
      </c>
      <c r="N8" s="22">
        <f>'Yearly-改制前'!N17+'Yearly-改制前'!N27</f>
        <v>1450168</v>
      </c>
      <c r="O8" s="22">
        <f>'Yearly-改制前'!O17+'Yearly-改制前'!O27</f>
        <v>1466643</v>
      </c>
      <c r="P8" s="22">
        <f>'Yearly-改制前'!P17+'Yearly-改制前'!P27</f>
        <v>1486704</v>
      </c>
      <c r="Q8" s="22">
        <f>'Yearly-改制前'!Q17+'Yearly-改制前'!Q27</f>
        <v>1500410</v>
      </c>
      <c r="R8" s="22">
        <f>'Yearly-改制前'!R17+'Yearly-改制前'!R27</f>
        <v>1514208</v>
      </c>
      <c r="S8" s="22">
        <f>'Yearly-改制前'!S17+'Yearly-改制前'!S27</f>
        <v>1530401</v>
      </c>
      <c r="T8" s="22">
        <f>'Yearly-改制前'!T17+'Yearly-改制前'!T27</f>
        <v>1546626</v>
      </c>
      <c r="U8" s="22">
        <f>'Yearly-改制前'!U17+'Yearly-改制前'!U27</f>
        <v>1564360</v>
      </c>
      <c r="V8" s="22">
        <f>'Yearly-改制前'!V17+'Yearly-改制前'!V27</f>
        <v>1586378</v>
      </c>
      <c r="W8" s="22">
        <f>'Yearly-改制前'!W17+'Yearly-改制前'!W27</f>
        <v>1605601</v>
      </c>
      <c r="X8" s="22">
        <f>'Yearly-改制前'!X17+'Yearly-改制前'!X27</f>
        <v>1625572</v>
      </c>
      <c r="Y8" s="22">
        <f>'Yearly-改制前'!Y17+'Yearly-改制前'!Y27</f>
        <v>1640669</v>
      </c>
      <c r="Z8" s="22">
        <f>'Yearly-改制前'!Z17+'Yearly-改制前'!Z27</f>
        <v>1649573</v>
      </c>
      <c r="AA8" s="22">
        <f>'Yearly-改制前'!AA17+'Yearly-改制前'!AA27</f>
        <v>1663293</v>
      </c>
      <c r="AB8" s="22">
        <f>'Yearly-改制前'!AB17+'Yearly-改制前'!AB27</f>
        <v>1676909</v>
      </c>
      <c r="AC8" s="22">
        <f>'Yearly-改制前'!AC17+'Yearly-改制前'!AC27</f>
        <v>1691154</v>
      </c>
      <c r="AD8" s="22">
        <f>'Yearly-改制前'!AD17+'Yearly-改制前'!AD27</f>
        <v>1710234</v>
      </c>
      <c r="AE8" s="22">
        <f>'Yearly-改制前'!AE17+'Yearly-改制前'!AE27</f>
        <v>1725402</v>
      </c>
      <c r="AF8" s="22">
        <f>'Yearly-改制前'!AF17+'Yearly-改制前'!AF27</f>
        <v>1741289</v>
      </c>
      <c r="AG8" s="22">
        <f>'Yearly-改制前'!AG17+'Yearly-改制前'!AG27</f>
        <v>1759493</v>
      </c>
      <c r="AH8" s="22">
        <f>'Yearly-改制前'!AH17+'Yearly-改制前'!AH27</f>
        <v>1771997</v>
      </c>
      <c r="AI8" s="22">
        <f>'Yearly-改制前'!AI17+'Yearly-改制前'!AI27</f>
        <v>1788612</v>
      </c>
      <c r="AJ8" s="22">
        <f>'Yearly-改制前'!AJ17+'Yearly-改制前'!AJ27</f>
        <v>1799940</v>
      </c>
      <c r="AK8" s="22">
        <f>'Yearly-改制前'!AK17+'Yearly-改制前'!AK27</f>
        <v>1814062</v>
      </c>
      <c r="AL8" s="22">
        <f>'Yearly-改制前'!AL17+'Yearly-改制前'!AL27</f>
        <v>1822102</v>
      </c>
      <c r="AM8" s="22">
        <f>'Yearly-改制前'!AM17+'Yearly-改制前'!AM27</f>
        <v>1831783</v>
      </c>
      <c r="AN8" s="22">
        <f>'Yearly-改制前'!AN17+'Yearly-改制前'!AN27</f>
        <v>1842337</v>
      </c>
      <c r="AO8" s="22">
        <f>'Yearly-改制前'!AO17+'Yearly-改制前'!AO27</f>
        <v>1848243</v>
      </c>
      <c r="AP8" s="22">
        <f>'Yearly-改制前'!AP17+'Yearly-改制前'!AP27</f>
        <v>1852664</v>
      </c>
      <c r="AQ8" s="22">
        <f>'Yearly-改制前'!AQ17+'Yearly-改制前'!AQ27</f>
        <v>1856461</v>
      </c>
      <c r="AR8" s="22">
        <f>'Yearly-改制前'!AR17+'Yearly-改制前'!AR27</f>
        <v>1860591</v>
      </c>
      <c r="AS8" s="22">
        <f>'Yearly-改制前'!AS17+'Yearly-改制前'!AS27</f>
        <v>1862918</v>
      </c>
      <c r="AT8" s="22">
        <f>'Yearly-改制前'!AT17+'Yearly-改制前'!AT27</f>
        <v>1866727</v>
      </c>
      <c r="AU8" s="22">
        <f>'Yearly-改制前'!AU17+'Yearly-改制前'!AU27</f>
        <v>1870061</v>
      </c>
      <c r="AV8" s="22">
        <f>'Yearly-改制前'!AV17+'Yearly-改制前'!AV27</f>
        <v>1873005</v>
      </c>
      <c r="AW8" s="22">
        <f>'Yearly-改制前'!AW17+'Yearly-改制前'!AW27</f>
        <v>1875406</v>
      </c>
      <c r="AX8" s="22">
        <f>'Yearly-改制前'!AX17+'Yearly-改制前'!AX27</f>
        <v>1873794</v>
      </c>
      <c r="AY8" s="4">
        <v>1876960</v>
      </c>
      <c r="AZ8" s="4">
        <v>1881645</v>
      </c>
      <c r="BA8" s="4">
        <v>1883208</v>
      </c>
      <c r="BB8" s="4">
        <v>1884284</v>
      </c>
    </row>
    <row r="9" spans="1:54" ht="13.5" customHeight="1">
      <c r="A9" s="92" t="s">
        <v>366</v>
      </c>
      <c r="B9" s="87"/>
      <c r="C9" s="87"/>
      <c r="D9" s="87">
        <f>'Yearly-改制前'!D18+'Yearly-改制前'!D29</f>
        <v>1085311</v>
      </c>
      <c r="E9" s="87">
        <f>'Yearly-改制前'!E18+'Yearly-改制前'!E29</f>
        <v>1130151</v>
      </c>
      <c r="F9" s="87">
        <f>'Yearly-改制前'!F18+'Yearly-改制前'!F29</f>
        <v>1365435</v>
      </c>
      <c r="G9" s="87">
        <f>'Yearly-改制前'!G18+'Yearly-改制前'!G29</f>
        <v>1417063</v>
      </c>
      <c r="H9" s="87">
        <f>'Yearly-改制前'!H18+'Yearly-改制前'!H29</f>
        <v>1486667</v>
      </c>
      <c r="I9" s="87">
        <f>'Yearly-改制前'!I18+'Yearly-改制前'!I29</f>
        <v>1595136</v>
      </c>
      <c r="J9" s="87">
        <f>'Yearly-改制前'!J18+'Yearly-改制前'!J29</f>
        <v>1658852</v>
      </c>
      <c r="K9" s="87">
        <f>'Yearly-改制前'!K18+'Yearly-改制前'!K29</f>
        <v>1722405</v>
      </c>
      <c r="L9" s="87">
        <f>'Yearly-改制前'!L18+'Yearly-改制前'!L29</f>
        <v>1778427</v>
      </c>
      <c r="M9" s="87">
        <f>'Yearly-改制前'!M18+'Yearly-改制前'!M29</f>
        <v>1838432</v>
      </c>
      <c r="N9" s="87">
        <f>'Yearly-改制前'!N18+'Yearly-改制前'!N29</f>
        <v>1895350</v>
      </c>
      <c r="O9" s="87">
        <f>'Yearly-改制前'!O18+'Yearly-改制前'!O29</f>
        <v>1942569</v>
      </c>
      <c r="P9" s="87">
        <f>'Yearly-改制前'!P18+'Yearly-改制前'!P29</f>
        <v>1990445</v>
      </c>
      <c r="Q9" s="87">
        <f>'Yearly-改制前'!Q18+'Yearly-改制前'!Q29</f>
        <v>2033979</v>
      </c>
      <c r="R9" s="87">
        <f>'Yearly-改制前'!R18+'Yearly-改制前'!R29</f>
        <v>2083214</v>
      </c>
      <c r="S9" s="93">
        <f>'Yearly-改制前'!S18+'Yearly-改制前'!S29</f>
        <v>2148731</v>
      </c>
      <c r="T9" s="93">
        <f>'Yearly-改制前'!T18+'Yearly-改制前'!T29</f>
        <v>2202768</v>
      </c>
      <c r="U9" s="93">
        <f>'Yearly-改制前'!U18+'Yearly-改制前'!U29</f>
        <v>2245517</v>
      </c>
      <c r="V9" s="93">
        <f>'Yearly-改制前'!V18+'Yearly-改制前'!V29</f>
        <v>2286004</v>
      </c>
      <c r="W9" s="93">
        <f>'Yearly-改制前'!W18+'Yearly-改制前'!W29</f>
        <v>2319468</v>
      </c>
      <c r="X9" s="93">
        <f>'Yearly-改制前'!X18+'Yearly-改制前'!X29</f>
        <v>2351328</v>
      </c>
      <c r="Y9" s="93">
        <f>'Yearly-改制前'!Y18+'Yearly-改制前'!Y29</f>
        <v>2379610</v>
      </c>
      <c r="Z9" s="93">
        <f>'Yearly-改制前'!Z18+'Yearly-改制前'!Z29</f>
        <v>2400749</v>
      </c>
      <c r="AA9" s="93">
        <f>'Yearly-改制前'!AA18+'Yearly-改制前'!AA29</f>
        <v>2425942</v>
      </c>
      <c r="AB9" s="93">
        <f>'Yearly-改制前'!AB18+'Yearly-改制前'!AB29</f>
        <v>2457416</v>
      </c>
      <c r="AC9" s="93">
        <f>'Yearly-改制前'!AC18+'Yearly-改制前'!AC29</f>
        <v>2479600</v>
      </c>
      <c r="AD9" s="93">
        <f>'Yearly-改制前'!AD18+'Yearly-改制前'!AD29</f>
        <v>2505986</v>
      </c>
      <c r="AE9" s="93">
        <f>'Yearly-改制前'!AE18+'Yearly-改制前'!AE29</f>
        <v>2528578</v>
      </c>
      <c r="AF9" s="93">
        <f>'Yearly-改制前'!AF18+'Yearly-改制前'!AF29</f>
        <v>2552487</v>
      </c>
      <c r="AG9" s="93">
        <f>'Yearly-改制前'!AG18+'Yearly-改制前'!AG29</f>
        <v>2572147</v>
      </c>
      <c r="AH9" s="93">
        <f>'Yearly-改制前'!AH18+'Yearly-改制前'!AH29</f>
        <v>2595883</v>
      </c>
      <c r="AI9" s="93">
        <f>'Yearly-改制前'!AI18+'Yearly-改制前'!AI29</f>
        <v>2619947</v>
      </c>
      <c r="AJ9" s="93">
        <f>'Yearly-改制前'!AJ18+'Yearly-改制前'!AJ29</f>
        <v>2641749</v>
      </c>
      <c r="AK9" s="93">
        <f>'Yearly-改制前'!AK18+'Yearly-改制前'!AK29</f>
        <v>2663302</v>
      </c>
      <c r="AL9" s="93">
        <f>'Yearly-改制前'!AL18+'Yearly-改制前'!AL29</f>
        <v>2689374</v>
      </c>
      <c r="AM9" s="93">
        <f>'Yearly-改制前'!AM18+'Yearly-改制前'!AM29</f>
        <v>2705857</v>
      </c>
      <c r="AN9" s="93">
        <f>'Yearly-改制前'!AN18+'Yearly-改制前'!AN29</f>
        <v>2725267</v>
      </c>
      <c r="AO9" s="93">
        <f>'Yearly-改制前'!AO18+'Yearly-改制前'!AO29</f>
        <v>2731415</v>
      </c>
      <c r="AP9" s="93">
        <f>'Yearly-改制前'!AP18+'Yearly-改制前'!AP29</f>
        <v>2742905</v>
      </c>
      <c r="AQ9" s="93">
        <f>'Yearly-改制前'!AQ18+'Yearly-改制前'!AQ29</f>
        <v>2746819</v>
      </c>
      <c r="AR9" s="93">
        <f>'Yearly-改制前'!AR18+'Yearly-改制前'!AR29</f>
        <v>2751602</v>
      </c>
      <c r="AS9" s="93">
        <f>'Yearly-改制前'!AS18+'Yearly-改制前'!AS29</f>
        <v>2753486</v>
      </c>
      <c r="AT9" s="93">
        <f>'Yearly-改制前'!AT18+'Yearly-改制前'!AT29</f>
        <v>2760180</v>
      </c>
      <c r="AU9" s="93">
        <f>'Yearly-改制前'!AU18+'Yearly-改制前'!AU29</f>
        <v>2764868</v>
      </c>
      <c r="AV9" s="93">
        <f>'Yearly-改制前'!AV18+'Yearly-改制前'!AV29</f>
        <v>2769054</v>
      </c>
      <c r="AW9" s="93">
        <f>'Yearly-改制前'!AW18+'Yearly-改制前'!AW29</f>
        <v>2770887</v>
      </c>
      <c r="AX9" s="93">
        <f>'Yearly-改制前'!AX18+'Yearly-改制前'!AX29</f>
        <v>2773483</v>
      </c>
      <c r="AY9" s="4">
        <v>2774470</v>
      </c>
      <c r="AZ9" s="4">
        <v>2778659</v>
      </c>
      <c r="BA9" s="4">
        <v>2779877</v>
      </c>
      <c r="BB9" s="4">
        <v>2778992</v>
      </c>
    </row>
    <row r="10" spans="1:54" ht="13.5" customHeight="1">
      <c r="A10" s="64" t="s">
        <v>748</v>
      </c>
      <c r="B10" s="93"/>
      <c r="C10" s="93"/>
      <c r="D10" s="93">
        <f aca="true" t="shared" si="0" ref="D10:AX10">SUM(D11:D25)</f>
        <v>5842828</v>
      </c>
      <c r="E10" s="93">
        <f t="shared" si="0"/>
        <v>6004545</v>
      </c>
      <c r="F10" s="93">
        <f t="shared" si="0"/>
        <v>6787345</v>
      </c>
      <c r="G10" s="93">
        <f t="shared" si="0"/>
        <v>6892855</v>
      </c>
      <c r="H10" s="93">
        <f t="shared" si="0"/>
        <v>6991403</v>
      </c>
      <c r="I10" s="93">
        <f t="shared" si="0"/>
        <v>7270138</v>
      </c>
      <c r="J10" s="93">
        <f t="shared" si="0"/>
        <v>7363225</v>
      </c>
      <c r="K10" s="93">
        <f t="shared" si="0"/>
        <v>7440054</v>
      </c>
      <c r="L10" s="93">
        <f t="shared" si="0"/>
        <v>7506130</v>
      </c>
      <c r="M10" s="93">
        <f t="shared" si="0"/>
        <v>7547219</v>
      </c>
      <c r="N10" s="93">
        <f t="shared" si="0"/>
        <v>7602008</v>
      </c>
      <c r="O10" s="93">
        <f t="shared" si="0"/>
        <v>7659623</v>
      </c>
      <c r="P10" s="93">
        <f t="shared" si="0"/>
        <v>7736657</v>
      </c>
      <c r="Q10" s="93">
        <f t="shared" si="0"/>
        <v>7795653</v>
      </c>
      <c r="R10" s="93">
        <f t="shared" si="0"/>
        <v>7847240</v>
      </c>
      <c r="S10" s="93">
        <f t="shared" si="0"/>
        <v>7908015</v>
      </c>
      <c r="T10" s="93">
        <f t="shared" si="0"/>
        <v>7969886</v>
      </c>
      <c r="U10" s="93">
        <f t="shared" si="0"/>
        <v>8048494</v>
      </c>
      <c r="V10" s="93">
        <f t="shared" si="0"/>
        <v>8119895</v>
      </c>
      <c r="W10" s="93">
        <f t="shared" si="0"/>
        <v>8174122</v>
      </c>
      <c r="X10" s="93">
        <f t="shared" si="0"/>
        <v>8221819</v>
      </c>
      <c r="Y10" s="93">
        <f t="shared" si="0"/>
        <v>8249346</v>
      </c>
      <c r="Z10" s="93">
        <f t="shared" si="0"/>
        <v>8245011</v>
      </c>
      <c r="AA10" s="93">
        <f t="shared" si="0"/>
        <v>8246799</v>
      </c>
      <c r="AB10" s="93">
        <f t="shared" si="0"/>
        <v>8258453</v>
      </c>
      <c r="AC10" s="93">
        <f t="shared" si="0"/>
        <v>8286154</v>
      </c>
      <c r="AD10" s="93">
        <f t="shared" si="0"/>
        <v>8349094</v>
      </c>
      <c r="AE10" s="93">
        <f t="shared" si="0"/>
        <v>8416556</v>
      </c>
      <c r="AF10" s="93">
        <f t="shared" si="0"/>
        <v>8487834</v>
      </c>
      <c r="AG10" s="93">
        <f t="shared" si="0"/>
        <v>8568640</v>
      </c>
      <c r="AH10" s="93">
        <f t="shared" si="0"/>
        <v>8631000</v>
      </c>
      <c r="AI10" s="93">
        <f t="shared" si="0"/>
        <v>8699194</v>
      </c>
      <c r="AJ10" s="93">
        <f t="shared" si="0"/>
        <v>8765324</v>
      </c>
      <c r="AK10" s="93">
        <f t="shared" si="0"/>
        <v>8837202</v>
      </c>
      <c r="AL10" s="93">
        <f t="shared" si="0"/>
        <v>8874470</v>
      </c>
      <c r="AM10" s="93">
        <f t="shared" si="0"/>
        <v>8922231</v>
      </c>
      <c r="AN10" s="93">
        <f t="shared" si="0"/>
        <v>8974035</v>
      </c>
      <c r="AO10" s="93">
        <f t="shared" si="0"/>
        <v>9030079</v>
      </c>
      <c r="AP10" s="93">
        <f t="shared" si="0"/>
        <v>9065714</v>
      </c>
      <c r="AQ10" s="93">
        <f t="shared" si="0"/>
        <v>9098047</v>
      </c>
      <c r="AR10" s="93">
        <f t="shared" si="0"/>
        <v>9124211</v>
      </c>
      <c r="AS10" s="93">
        <f t="shared" si="0"/>
        <v>9154098</v>
      </c>
      <c r="AT10" s="93">
        <f t="shared" si="0"/>
        <v>9176178</v>
      </c>
      <c r="AU10" s="93">
        <f t="shared" si="0"/>
        <v>9197860</v>
      </c>
      <c r="AV10" s="93">
        <f t="shared" si="0"/>
        <v>9219922</v>
      </c>
      <c r="AW10" s="93">
        <f t="shared" si="0"/>
        <v>9252915</v>
      </c>
      <c r="AX10" s="93">
        <f t="shared" si="0"/>
        <v>9242980</v>
      </c>
      <c r="AY10" s="4">
        <v>9227680</v>
      </c>
      <c r="AZ10" s="4">
        <v>9233673</v>
      </c>
      <c r="BA10" s="4">
        <v>9234448</v>
      </c>
      <c r="BB10" s="4">
        <v>9241280</v>
      </c>
    </row>
    <row r="11" spans="1:54" ht="13.5" customHeight="1">
      <c r="A11" s="64" t="s">
        <v>749</v>
      </c>
      <c r="B11" s="22"/>
      <c r="C11" s="22"/>
      <c r="D11" s="22">
        <v>339456</v>
      </c>
      <c r="E11" s="22">
        <v>348287</v>
      </c>
      <c r="F11" s="22">
        <v>384420</v>
      </c>
      <c r="G11" s="22">
        <v>389816</v>
      </c>
      <c r="H11" s="22">
        <v>393184</v>
      </c>
      <c r="I11" s="22">
        <v>406763</v>
      </c>
      <c r="J11" s="22">
        <v>412787</v>
      </c>
      <c r="K11" s="22">
        <v>416335</v>
      </c>
      <c r="L11" s="22">
        <v>420099</v>
      </c>
      <c r="M11" s="22">
        <v>421531</v>
      </c>
      <c r="N11" s="22">
        <v>424689</v>
      </c>
      <c r="O11" s="22">
        <v>427655</v>
      </c>
      <c r="P11" s="22">
        <v>431291</v>
      </c>
      <c r="Q11" s="22">
        <v>435184</v>
      </c>
      <c r="R11" s="22">
        <v>438004</v>
      </c>
      <c r="S11" s="22">
        <v>440366</v>
      </c>
      <c r="T11" s="22">
        <v>442988</v>
      </c>
      <c r="U11" s="22">
        <v>445472</v>
      </c>
      <c r="V11" s="22">
        <v>447105</v>
      </c>
      <c r="W11" s="22">
        <v>447707</v>
      </c>
      <c r="X11" s="22">
        <v>449833</v>
      </c>
      <c r="Y11" s="22">
        <v>449981</v>
      </c>
      <c r="Z11" s="22">
        <v>448418</v>
      </c>
      <c r="AA11" s="22">
        <v>447467</v>
      </c>
      <c r="AB11" s="22">
        <v>447643</v>
      </c>
      <c r="AC11" s="22">
        <v>448430</v>
      </c>
      <c r="AD11" s="22">
        <v>450943</v>
      </c>
      <c r="AE11" s="22">
        <v>453765</v>
      </c>
      <c r="AF11" s="22">
        <v>456857</v>
      </c>
      <c r="AG11" s="22">
        <v>462509</v>
      </c>
      <c r="AH11" s="22">
        <v>464359</v>
      </c>
      <c r="AI11" s="22">
        <v>465043</v>
      </c>
      <c r="AJ11" s="22">
        <v>465120</v>
      </c>
      <c r="AK11" s="22">
        <v>466603</v>
      </c>
      <c r="AL11" s="22">
        <v>465627</v>
      </c>
      <c r="AM11" s="22">
        <v>465004</v>
      </c>
      <c r="AN11" s="22">
        <v>465186</v>
      </c>
      <c r="AO11" s="22">
        <v>465799</v>
      </c>
      <c r="AP11" s="22">
        <v>464107</v>
      </c>
      <c r="AQ11" s="22">
        <v>463285</v>
      </c>
      <c r="AR11" s="22">
        <v>462286</v>
      </c>
      <c r="AS11" s="22">
        <v>461586</v>
      </c>
      <c r="AT11" s="22">
        <v>460426</v>
      </c>
      <c r="AU11" s="22">
        <v>460398</v>
      </c>
      <c r="AV11" s="22">
        <v>460902</v>
      </c>
      <c r="AW11" s="22">
        <v>461625</v>
      </c>
      <c r="AX11" s="22">
        <v>460486</v>
      </c>
      <c r="AY11" s="4">
        <v>459061</v>
      </c>
      <c r="AZ11" s="4">
        <v>458595</v>
      </c>
      <c r="BA11" s="4">
        <v>458456</v>
      </c>
      <c r="BB11" s="4">
        <v>458777</v>
      </c>
    </row>
    <row r="12" spans="1:54" ht="13.5" customHeight="1">
      <c r="A12" s="64" t="s">
        <v>750</v>
      </c>
      <c r="B12" s="22"/>
      <c r="C12" s="22"/>
      <c r="D12" s="22">
        <v>489676</v>
      </c>
      <c r="E12" s="22">
        <v>506196</v>
      </c>
      <c r="F12" s="22">
        <v>609979</v>
      </c>
      <c r="G12" s="22">
        <v>626721</v>
      </c>
      <c r="H12" s="22">
        <v>649792</v>
      </c>
      <c r="I12" s="22">
        <v>700676</v>
      </c>
      <c r="J12" s="22">
        <v>726750</v>
      </c>
      <c r="K12" s="22">
        <v>748404</v>
      </c>
      <c r="L12" s="22">
        <v>775713</v>
      </c>
      <c r="M12" s="22">
        <v>805665</v>
      </c>
      <c r="N12" s="22">
        <v>834049</v>
      </c>
      <c r="O12" s="22">
        <v>861792</v>
      </c>
      <c r="P12" s="22">
        <v>896426</v>
      </c>
      <c r="Q12" s="22">
        <v>931597</v>
      </c>
      <c r="R12" s="22">
        <v>969620</v>
      </c>
      <c r="S12" s="22">
        <v>1013033</v>
      </c>
      <c r="T12" s="22">
        <v>1052800</v>
      </c>
      <c r="U12" s="22">
        <v>1093621</v>
      </c>
      <c r="V12" s="22">
        <v>1129576</v>
      </c>
      <c r="W12" s="22">
        <v>1160709</v>
      </c>
      <c r="X12" s="22">
        <v>1189752</v>
      </c>
      <c r="Y12" s="22">
        <v>1211249</v>
      </c>
      <c r="Z12" s="22">
        <v>1232209</v>
      </c>
      <c r="AA12" s="22">
        <v>1259503</v>
      </c>
      <c r="AB12" s="22">
        <v>1288626</v>
      </c>
      <c r="AC12" s="22">
        <v>1320359</v>
      </c>
      <c r="AD12" s="22">
        <v>1355175</v>
      </c>
      <c r="AE12" s="22">
        <v>1385165</v>
      </c>
      <c r="AF12" s="22">
        <v>1415546</v>
      </c>
      <c r="AG12" s="22">
        <v>1448186</v>
      </c>
      <c r="AH12" s="22">
        <v>1483955</v>
      </c>
      <c r="AI12" s="22">
        <v>1524127</v>
      </c>
      <c r="AJ12" s="22">
        <v>1570456</v>
      </c>
      <c r="AK12" s="22">
        <v>1614471</v>
      </c>
      <c r="AL12" s="22">
        <v>1650984</v>
      </c>
      <c r="AM12" s="22">
        <v>1691292</v>
      </c>
      <c r="AN12" s="22">
        <v>1732617</v>
      </c>
      <c r="AO12" s="22">
        <v>1762963</v>
      </c>
      <c r="AP12" s="22">
        <v>1792603</v>
      </c>
      <c r="AQ12" s="22">
        <v>1822075</v>
      </c>
      <c r="AR12" s="22">
        <v>1853029</v>
      </c>
      <c r="AS12" s="22">
        <v>1880316</v>
      </c>
      <c r="AT12" s="22">
        <v>1911161</v>
      </c>
      <c r="AU12" s="22">
        <v>1934968</v>
      </c>
      <c r="AV12" s="22">
        <v>1958686</v>
      </c>
      <c r="AW12" s="22">
        <v>1978782</v>
      </c>
      <c r="AX12" s="22">
        <v>2002060</v>
      </c>
      <c r="AY12" s="4">
        <v>2013305</v>
      </c>
      <c r="AZ12" s="4">
        <v>2030161</v>
      </c>
      <c r="BA12" s="4">
        <v>2044023</v>
      </c>
      <c r="BB12" s="4">
        <v>2058328</v>
      </c>
    </row>
    <row r="13" spans="1:54" ht="13.5" customHeight="1">
      <c r="A13" s="64" t="s">
        <v>751</v>
      </c>
      <c r="B13" s="22"/>
      <c r="C13" s="22"/>
      <c r="D13" s="22">
        <v>464792</v>
      </c>
      <c r="E13" s="22">
        <v>477276</v>
      </c>
      <c r="F13" s="22">
        <v>534877</v>
      </c>
      <c r="G13" s="22">
        <v>543065</v>
      </c>
      <c r="H13" s="22">
        <v>550074</v>
      </c>
      <c r="I13" s="22">
        <v>577659</v>
      </c>
      <c r="J13" s="22">
        <v>587652</v>
      </c>
      <c r="K13" s="22">
        <v>597593</v>
      </c>
      <c r="L13" s="22">
        <v>605853</v>
      </c>
      <c r="M13" s="22">
        <v>610889</v>
      </c>
      <c r="N13" s="22">
        <v>615449</v>
      </c>
      <c r="O13" s="22">
        <v>617311</v>
      </c>
      <c r="P13" s="22">
        <v>623780</v>
      </c>
      <c r="Q13" s="22">
        <v>629800</v>
      </c>
      <c r="R13" s="22">
        <v>632425</v>
      </c>
      <c r="S13" s="22">
        <v>636272</v>
      </c>
      <c r="T13" s="22">
        <v>641937</v>
      </c>
      <c r="U13" s="22">
        <v>648145</v>
      </c>
      <c r="V13" s="22">
        <v>364864</v>
      </c>
      <c r="W13" s="22">
        <v>365837</v>
      </c>
      <c r="X13" s="22">
        <v>366084</v>
      </c>
      <c r="Y13" s="22">
        <v>366566</v>
      </c>
      <c r="Z13" s="22">
        <v>367019</v>
      </c>
      <c r="AA13" s="22">
        <v>366610</v>
      </c>
      <c r="AB13" s="22">
        <v>368228</v>
      </c>
      <c r="AC13" s="22">
        <v>370753</v>
      </c>
      <c r="AD13" s="22">
        <v>374492</v>
      </c>
      <c r="AE13" s="22">
        <v>379443</v>
      </c>
      <c r="AF13" s="22">
        <v>385668</v>
      </c>
      <c r="AG13" s="22">
        <v>393030</v>
      </c>
      <c r="AH13" s="22">
        <v>401188</v>
      </c>
      <c r="AI13" s="22">
        <v>408577</v>
      </c>
      <c r="AJ13" s="22">
        <v>414932</v>
      </c>
      <c r="AK13" s="22">
        <v>421721</v>
      </c>
      <c r="AL13" s="22">
        <v>427980</v>
      </c>
      <c r="AM13" s="22">
        <v>433767</v>
      </c>
      <c r="AN13" s="22">
        <v>439713</v>
      </c>
      <c r="AO13" s="22">
        <v>446300</v>
      </c>
      <c r="AP13" s="22">
        <v>452679</v>
      </c>
      <c r="AQ13" s="22">
        <v>459287</v>
      </c>
      <c r="AR13" s="22">
        <v>467246</v>
      </c>
      <c r="AS13" s="22">
        <v>477677</v>
      </c>
      <c r="AT13" s="22">
        <v>487692</v>
      </c>
      <c r="AU13" s="22">
        <v>495821</v>
      </c>
      <c r="AV13" s="22">
        <v>503273</v>
      </c>
      <c r="AW13" s="22">
        <v>510882</v>
      </c>
      <c r="AX13" s="22">
        <v>513015</v>
      </c>
      <c r="AY13" s="4">
        <v>517641</v>
      </c>
      <c r="AZ13" s="4">
        <v>523993</v>
      </c>
      <c r="BA13" s="4">
        <v>530486</v>
      </c>
      <c r="BB13" s="4">
        <v>537630</v>
      </c>
    </row>
    <row r="14" spans="1:54" ht="13.5" customHeight="1">
      <c r="A14" s="64" t="s">
        <v>752</v>
      </c>
      <c r="B14" s="22"/>
      <c r="C14" s="22"/>
      <c r="D14" s="22">
        <v>435084</v>
      </c>
      <c r="E14" s="22">
        <v>443823</v>
      </c>
      <c r="F14" s="22">
        <v>487317</v>
      </c>
      <c r="G14" s="22">
        <v>493166</v>
      </c>
      <c r="H14" s="22">
        <v>499651</v>
      </c>
      <c r="I14" s="22">
        <v>518224</v>
      </c>
      <c r="J14" s="22">
        <v>524744</v>
      </c>
      <c r="K14" s="22">
        <v>530422</v>
      </c>
      <c r="L14" s="22">
        <v>534238</v>
      </c>
      <c r="M14" s="22">
        <v>536646</v>
      </c>
      <c r="N14" s="22">
        <v>537389</v>
      </c>
      <c r="O14" s="22">
        <v>538820</v>
      </c>
      <c r="P14" s="22">
        <v>541652</v>
      </c>
      <c r="Q14" s="22">
        <v>542558</v>
      </c>
      <c r="R14" s="22">
        <v>542504</v>
      </c>
      <c r="S14" s="22">
        <v>541680</v>
      </c>
      <c r="T14" s="22">
        <v>542745</v>
      </c>
      <c r="U14" s="22">
        <v>545608</v>
      </c>
      <c r="V14" s="22">
        <v>548184</v>
      </c>
      <c r="W14" s="22">
        <v>548790</v>
      </c>
      <c r="X14" s="22">
        <v>549973</v>
      </c>
      <c r="Y14" s="22">
        <v>550343</v>
      </c>
      <c r="Z14" s="22">
        <v>548187</v>
      </c>
      <c r="AA14" s="22">
        <v>546004</v>
      </c>
      <c r="AB14" s="22">
        <v>545978</v>
      </c>
      <c r="AC14" s="22">
        <v>545937</v>
      </c>
      <c r="AD14" s="22">
        <v>547609</v>
      </c>
      <c r="AE14" s="22">
        <v>551016</v>
      </c>
      <c r="AF14" s="22">
        <v>553557</v>
      </c>
      <c r="AG14" s="22">
        <v>556188</v>
      </c>
      <c r="AH14" s="22">
        <v>558191</v>
      </c>
      <c r="AI14" s="22">
        <v>560128</v>
      </c>
      <c r="AJ14" s="22">
        <v>560099</v>
      </c>
      <c r="AK14" s="22">
        <v>560344</v>
      </c>
      <c r="AL14" s="22">
        <v>559858</v>
      </c>
      <c r="AM14" s="22">
        <v>559804</v>
      </c>
      <c r="AN14" s="22">
        <v>559703</v>
      </c>
      <c r="AO14" s="22">
        <v>560640</v>
      </c>
      <c r="AP14" s="22">
        <v>560766</v>
      </c>
      <c r="AQ14" s="22">
        <v>560903</v>
      </c>
      <c r="AR14" s="22">
        <v>560643</v>
      </c>
      <c r="AS14" s="22">
        <v>559944</v>
      </c>
      <c r="AT14" s="22">
        <v>559986</v>
      </c>
      <c r="AU14" s="22">
        <v>560163</v>
      </c>
      <c r="AV14" s="22">
        <v>560397</v>
      </c>
      <c r="AW14" s="22">
        <v>561744</v>
      </c>
      <c r="AX14" s="22">
        <v>560968</v>
      </c>
      <c r="AY14" s="4">
        <v>562010</v>
      </c>
      <c r="AZ14" s="4">
        <v>563976</v>
      </c>
      <c r="BA14" s="4">
        <v>565554</v>
      </c>
      <c r="BB14" s="4">
        <v>567132</v>
      </c>
    </row>
    <row r="15" spans="1:54" ht="13.5" customHeight="1">
      <c r="A15" s="64" t="s">
        <v>753</v>
      </c>
      <c r="B15" s="22"/>
      <c r="C15" s="22"/>
      <c r="D15" s="86">
        <v>880684</v>
      </c>
      <c r="E15" s="86">
        <v>898565</v>
      </c>
      <c r="F15" s="22">
        <v>991538</v>
      </c>
      <c r="G15" s="22">
        <v>999948</v>
      </c>
      <c r="H15" s="22">
        <v>1008331</v>
      </c>
      <c r="I15" s="22">
        <v>1036950</v>
      </c>
      <c r="J15" s="22">
        <v>1050246</v>
      </c>
      <c r="K15" s="22">
        <v>1063242</v>
      </c>
      <c r="L15" s="22">
        <v>1074118</v>
      </c>
      <c r="M15" s="22">
        <v>1082320</v>
      </c>
      <c r="N15" s="22">
        <v>1092578</v>
      </c>
      <c r="O15" s="22">
        <v>1102835</v>
      </c>
      <c r="P15" s="22">
        <v>1117676</v>
      </c>
      <c r="Q15" s="22">
        <v>1130071</v>
      </c>
      <c r="R15" s="22">
        <v>1141957</v>
      </c>
      <c r="S15" s="22">
        <v>1153091</v>
      </c>
      <c r="T15" s="22">
        <v>1166352</v>
      </c>
      <c r="U15" s="22">
        <v>1180612</v>
      </c>
      <c r="V15" s="22">
        <v>1193345</v>
      </c>
      <c r="W15" s="22">
        <v>1203970</v>
      </c>
      <c r="X15" s="22">
        <v>1215477</v>
      </c>
      <c r="Y15" s="22">
        <v>1223209</v>
      </c>
      <c r="Z15" s="22">
        <v>1226231</v>
      </c>
      <c r="AA15" s="22">
        <v>1229411</v>
      </c>
      <c r="AB15" s="22">
        <v>1232492</v>
      </c>
      <c r="AC15" s="22">
        <v>1237186</v>
      </c>
      <c r="AD15" s="22">
        <v>1245288</v>
      </c>
      <c r="AE15" s="22">
        <v>1254228</v>
      </c>
      <c r="AF15" s="22">
        <v>1264955</v>
      </c>
      <c r="AG15" s="22">
        <v>1273655</v>
      </c>
      <c r="AH15" s="22">
        <v>1281296</v>
      </c>
      <c r="AI15" s="22">
        <v>1288447</v>
      </c>
      <c r="AJ15" s="22">
        <v>1292482</v>
      </c>
      <c r="AK15" s="22">
        <v>1297744</v>
      </c>
      <c r="AL15" s="22">
        <v>1301467</v>
      </c>
      <c r="AM15" s="22">
        <v>1305640</v>
      </c>
      <c r="AN15" s="22">
        <v>1310531</v>
      </c>
      <c r="AO15" s="22">
        <v>1313994</v>
      </c>
      <c r="AP15" s="22">
        <v>1316179</v>
      </c>
      <c r="AQ15" s="22">
        <v>1316443</v>
      </c>
      <c r="AR15" s="22">
        <v>1316762</v>
      </c>
      <c r="AS15" s="22">
        <v>1315826</v>
      </c>
      <c r="AT15" s="22">
        <v>1315034</v>
      </c>
      <c r="AU15" s="22">
        <v>1314354</v>
      </c>
      <c r="AV15" s="22">
        <v>1312935</v>
      </c>
      <c r="AW15" s="22">
        <v>1312467</v>
      </c>
      <c r="AX15" s="22">
        <v>1307286</v>
      </c>
      <c r="AY15" s="4">
        <v>1303039</v>
      </c>
      <c r="AZ15" s="4">
        <v>1299868</v>
      </c>
      <c r="BA15" s="4">
        <v>1296013</v>
      </c>
      <c r="BB15" s="4">
        <v>1291474</v>
      </c>
    </row>
    <row r="16" spans="1:54" ht="13.5" customHeight="1">
      <c r="A16" s="64" t="s">
        <v>754</v>
      </c>
      <c r="B16" s="22"/>
      <c r="C16" s="22"/>
      <c r="D16" s="22">
        <v>412942</v>
      </c>
      <c r="E16" s="22">
        <v>424031</v>
      </c>
      <c r="F16" s="22">
        <v>475315</v>
      </c>
      <c r="G16" s="22">
        <v>483384</v>
      </c>
      <c r="H16" s="22">
        <v>491560</v>
      </c>
      <c r="I16" s="22">
        <v>506081</v>
      </c>
      <c r="J16" s="22">
        <v>511040</v>
      </c>
      <c r="K16" s="22">
        <v>515218</v>
      </c>
      <c r="L16" s="22">
        <v>516820</v>
      </c>
      <c r="M16" s="22">
        <v>515762</v>
      </c>
      <c r="N16" s="22">
        <v>516866</v>
      </c>
      <c r="O16" s="22">
        <v>517927</v>
      </c>
      <c r="P16" s="22">
        <v>518627</v>
      </c>
      <c r="Q16" s="22">
        <v>519506</v>
      </c>
      <c r="R16" s="22">
        <v>520411</v>
      </c>
      <c r="S16" s="22">
        <v>521962</v>
      </c>
      <c r="T16" s="22">
        <v>524245</v>
      </c>
      <c r="U16" s="22">
        <v>527538</v>
      </c>
      <c r="V16" s="22">
        <v>530001</v>
      </c>
      <c r="W16" s="22">
        <v>532750</v>
      </c>
      <c r="X16" s="22">
        <v>534818</v>
      </c>
      <c r="Y16" s="22">
        <v>535572</v>
      </c>
      <c r="Z16" s="22">
        <v>534920</v>
      </c>
      <c r="AA16" s="22">
        <v>533601</v>
      </c>
      <c r="AB16" s="22">
        <v>533763</v>
      </c>
      <c r="AC16" s="22">
        <v>534265</v>
      </c>
      <c r="AD16" s="22">
        <v>536479</v>
      </c>
      <c r="AE16" s="22">
        <v>539211</v>
      </c>
      <c r="AF16" s="22">
        <v>542396</v>
      </c>
      <c r="AG16" s="22">
        <v>544610</v>
      </c>
      <c r="AH16" s="22">
        <v>546091</v>
      </c>
      <c r="AI16" s="22">
        <v>546517</v>
      </c>
      <c r="AJ16" s="22">
        <v>545667</v>
      </c>
      <c r="AK16" s="22">
        <v>546707</v>
      </c>
      <c r="AL16" s="22">
        <v>545874</v>
      </c>
      <c r="AM16" s="22">
        <v>544038</v>
      </c>
      <c r="AN16" s="22">
        <v>541537</v>
      </c>
      <c r="AO16" s="22">
        <v>541818</v>
      </c>
      <c r="AP16" s="22">
        <v>541292</v>
      </c>
      <c r="AQ16" s="22">
        <v>540397</v>
      </c>
      <c r="AR16" s="22">
        <v>538413</v>
      </c>
      <c r="AS16" s="22">
        <v>537168</v>
      </c>
      <c r="AT16" s="22">
        <v>535205</v>
      </c>
      <c r="AU16" s="22">
        <v>533717</v>
      </c>
      <c r="AV16" s="22">
        <v>531753</v>
      </c>
      <c r="AW16" s="22">
        <v>530824</v>
      </c>
      <c r="AX16" s="22">
        <v>526491</v>
      </c>
      <c r="AY16" s="4">
        <v>522807</v>
      </c>
      <c r="AZ16" s="4">
        <v>520196</v>
      </c>
      <c r="BA16" s="4">
        <v>517222</v>
      </c>
      <c r="BB16" s="4">
        <v>514315</v>
      </c>
    </row>
    <row r="17" spans="1:54" ht="13.5" customHeight="1">
      <c r="A17" s="64" t="s">
        <v>755</v>
      </c>
      <c r="B17" s="22"/>
      <c r="C17" s="22"/>
      <c r="D17" s="22">
        <v>672557</v>
      </c>
      <c r="E17" s="22">
        <v>688803</v>
      </c>
      <c r="F17" s="22">
        <v>763423</v>
      </c>
      <c r="G17" s="22">
        <v>771205</v>
      </c>
      <c r="H17" s="22">
        <v>775659</v>
      </c>
      <c r="I17" s="22">
        <v>797035</v>
      </c>
      <c r="J17" s="22">
        <v>800578</v>
      </c>
      <c r="K17" s="22">
        <v>802003</v>
      </c>
      <c r="L17" s="22">
        <v>802467</v>
      </c>
      <c r="M17" s="22">
        <v>799574</v>
      </c>
      <c r="N17" s="22">
        <v>799766</v>
      </c>
      <c r="O17" s="22">
        <v>801422</v>
      </c>
      <c r="P17" s="22">
        <v>803739</v>
      </c>
      <c r="Q17" s="22">
        <v>804295</v>
      </c>
      <c r="R17" s="22">
        <v>800988</v>
      </c>
      <c r="S17" s="22">
        <v>799023</v>
      </c>
      <c r="T17" s="22">
        <v>796276</v>
      </c>
      <c r="U17" s="22">
        <v>796968</v>
      </c>
      <c r="V17" s="22">
        <v>797849</v>
      </c>
      <c r="W17" s="22">
        <v>796751</v>
      </c>
      <c r="X17" s="22">
        <v>795258</v>
      </c>
      <c r="Y17" s="22">
        <v>791186</v>
      </c>
      <c r="Z17" s="22">
        <v>783526</v>
      </c>
      <c r="AA17" s="22">
        <v>775588</v>
      </c>
      <c r="AB17" s="22">
        <v>765443</v>
      </c>
      <c r="AC17" s="22">
        <v>757198</v>
      </c>
      <c r="AD17" s="22">
        <v>753639</v>
      </c>
      <c r="AE17" s="22">
        <v>753710</v>
      </c>
      <c r="AF17" s="22">
        <v>753841</v>
      </c>
      <c r="AG17" s="22">
        <v>755753</v>
      </c>
      <c r="AH17" s="22">
        <v>753791</v>
      </c>
      <c r="AI17" s="22">
        <v>753998</v>
      </c>
      <c r="AJ17" s="22">
        <v>752427</v>
      </c>
      <c r="AK17" s="22">
        <v>751913</v>
      </c>
      <c r="AL17" s="22">
        <v>748995</v>
      </c>
      <c r="AM17" s="22">
        <v>746241</v>
      </c>
      <c r="AN17" s="22">
        <v>743368</v>
      </c>
      <c r="AO17" s="22">
        <v>743562</v>
      </c>
      <c r="AP17" s="22">
        <v>742797</v>
      </c>
      <c r="AQ17" s="22">
        <v>740501</v>
      </c>
      <c r="AR17" s="22">
        <v>736772</v>
      </c>
      <c r="AS17" s="22">
        <v>733330</v>
      </c>
      <c r="AT17" s="22">
        <v>728490</v>
      </c>
      <c r="AU17" s="22">
        <v>725672</v>
      </c>
      <c r="AV17" s="22">
        <v>723674</v>
      </c>
      <c r="AW17" s="22">
        <v>722795</v>
      </c>
      <c r="AX17" s="22">
        <v>717653</v>
      </c>
      <c r="AY17" s="4">
        <v>713556</v>
      </c>
      <c r="AZ17" s="4">
        <v>710991</v>
      </c>
      <c r="BA17" s="4">
        <v>707792</v>
      </c>
      <c r="BB17" s="4">
        <v>705356</v>
      </c>
    </row>
    <row r="18" spans="1:54" ht="13.5" customHeight="1">
      <c r="A18" s="64" t="s">
        <v>756</v>
      </c>
      <c r="B18" s="22"/>
      <c r="C18" s="22"/>
      <c r="D18" s="22">
        <v>710273</v>
      </c>
      <c r="E18" s="22">
        <v>729329</v>
      </c>
      <c r="F18" s="22">
        <v>805811</v>
      </c>
      <c r="G18" s="22">
        <v>815004</v>
      </c>
      <c r="H18" s="22">
        <v>820953</v>
      </c>
      <c r="I18" s="22">
        <v>846649</v>
      </c>
      <c r="J18" s="22">
        <v>849914</v>
      </c>
      <c r="K18" s="22">
        <v>852746</v>
      </c>
      <c r="L18" s="22">
        <v>851959</v>
      </c>
      <c r="M18" s="22">
        <v>844898</v>
      </c>
      <c r="N18" s="22">
        <v>842581</v>
      </c>
      <c r="O18" s="22">
        <v>840664</v>
      </c>
      <c r="P18" s="22">
        <v>840512</v>
      </c>
      <c r="Q18" s="22">
        <v>838329</v>
      </c>
      <c r="R18" s="22">
        <v>833665</v>
      </c>
      <c r="S18" s="22">
        <v>829551</v>
      </c>
      <c r="T18" s="22">
        <v>825967</v>
      </c>
      <c r="U18" s="22">
        <v>826291</v>
      </c>
      <c r="V18" s="22">
        <v>574702</v>
      </c>
      <c r="W18" s="22">
        <v>574712</v>
      </c>
      <c r="X18" s="22">
        <v>573159</v>
      </c>
      <c r="Y18" s="22">
        <v>569932</v>
      </c>
      <c r="Z18" s="22">
        <v>564338</v>
      </c>
      <c r="AA18" s="22">
        <v>558896</v>
      </c>
      <c r="AB18" s="22">
        <v>554537</v>
      </c>
      <c r="AC18" s="22">
        <v>552000</v>
      </c>
      <c r="AD18" s="22">
        <v>552277</v>
      </c>
      <c r="AE18" s="22">
        <v>554746</v>
      </c>
      <c r="AF18" s="22">
        <v>556580</v>
      </c>
      <c r="AG18" s="22">
        <v>562897</v>
      </c>
      <c r="AH18" s="22">
        <v>564381</v>
      </c>
      <c r="AI18" s="22">
        <v>565804</v>
      </c>
      <c r="AJ18" s="22">
        <v>565700</v>
      </c>
      <c r="AK18" s="22">
        <v>567695</v>
      </c>
      <c r="AL18" s="22">
        <v>565733</v>
      </c>
      <c r="AM18" s="22">
        <v>562662</v>
      </c>
      <c r="AN18" s="22">
        <v>562305</v>
      </c>
      <c r="AO18" s="22">
        <v>563365</v>
      </c>
      <c r="AP18" s="22">
        <v>562394</v>
      </c>
      <c r="AQ18" s="22">
        <v>560410</v>
      </c>
      <c r="AR18" s="22">
        <v>557903</v>
      </c>
      <c r="AS18" s="22">
        <v>557101</v>
      </c>
      <c r="AT18" s="22">
        <v>553841</v>
      </c>
      <c r="AU18" s="22">
        <v>551345</v>
      </c>
      <c r="AV18" s="22">
        <v>548731</v>
      </c>
      <c r="AW18" s="22">
        <v>547716</v>
      </c>
      <c r="AX18" s="22">
        <v>543248</v>
      </c>
      <c r="AY18" s="4">
        <v>537942</v>
      </c>
      <c r="AZ18" s="4">
        <v>533723</v>
      </c>
      <c r="BA18" s="4">
        <v>529229</v>
      </c>
      <c r="BB18" s="4">
        <v>524783</v>
      </c>
    </row>
    <row r="19" spans="1:54" ht="13.5" customHeight="1">
      <c r="A19" s="64" t="s">
        <v>757</v>
      </c>
      <c r="B19" s="22"/>
      <c r="C19" s="22"/>
      <c r="D19" s="22">
        <v>645400</v>
      </c>
      <c r="E19" s="22">
        <v>665672</v>
      </c>
      <c r="F19" s="22">
        <v>760101</v>
      </c>
      <c r="G19" s="22">
        <v>772950</v>
      </c>
      <c r="H19" s="22">
        <v>786280</v>
      </c>
      <c r="I19" s="22">
        <v>817517</v>
      </c>
      <c r="J19" s="22">
        <v>828761</v>
      </c>
      <c r="K19" s="22">
        <v>835959</v>
      </c>
      <c r="L19" s="22">
        <v>840952</v>
      </c>
      <c r="M19" s="22">
        <v>844351</v>
      </c>
      <c r="N19" s="22">
        <v>850013</v>
      </c>
      <c r="O19" s="22">
        <v>857089</v>
      </c>
      <c r="P19" s="22">
        <v>867404</v>
      </c>
      <c r="Q19" s="22">
        <v>873929</v>
      </c>
      <c r="R19" s="22">
        <v>879128</v>
      </c>
      <c r="S19" s="22">
        <v>884311</v>
      </c>
      <c r="T19" s="22">
        <v>888270</v>
      </c>
      <c r="U19" s="22">
        <v>892107</v>
      </c>
      <c r="V19" s="22">
        <v>896966</v>
      </c>
      <c r="W19" s="22">
        <v>900614</v>
      </c>
      <c r="X19" s="22">
        <v>902210</v>
      </c>
      <c r="Y19" s="22">
        <v>901981</v>
      </c>
      <c r="Z19" s="22">
        <v>897714</v>
      </c>
      <c r="AA19" s="22">
        <v>894652</v>
      </c>
      <c r="AB19" s="22">
        <v>892057</v>
      </c>
      <c r="AC19" s="22">
        <v>889552</v>
      </c>
      <c r="AD19" s="22">
        <v>893282</v>
      </c>
      <c r="AE19" s="22">
        <v>897176</v>
      </c>
      <c r="AF19" s="22">
        <v>901491</v>
      </c>
      <c r="AG19" s="22">
        <v>906428</v>
      </c>
      <c r="AH19" s="22">
        <v>909110</v>
      </c>
      <c r="AI19" s="22">
        <v>911843</v>
      </c>
      <c r="AJ19" s="22">
        <v>912850</v>
      </c>
      <c r="AK19" s="22">
        <v>913764</v>
      </c>
      <c r="AL19" s="22">
        <v>910540</v>
      </c>
      <c r="AM19" s="22">
        <v>909015</v>
      </c>
      <c r="AN19" s="22">
        <v>907590</v>
      </c>
      <c r="AO19" s="22">
        <v>909364</v>
      </c>
      <c r="AP19" s="22">
        <v>906178</v>
      </c>
      <c r="AQ19" s="22">
        <v>903772</v>
      </c>
      <c r="AR19" s="22">
        <v>900199</v>
      </c>
      <c r="AS19" s="22">
        <v>898300</v>
      </c>
      <c r="AT19" s="22">
        <v>893544</v>
      </c>
      <c r="AU19" s="22">
        <v>889563</v>
      </c>
      <c r="AV19" s="22">
        <v>884838</v>
      </c>
      <c r="AW19" s="22">
        <v>882640</v>
      </c>
      <c r="AX19" s="22">
        <v>873509</v>
      </c>
      <c r="AY19" s="4">
        <v>864529</v>
      </c>
      <c r="AZ19" s="4">
        <v>858441</v>
      </c>
      <c r="BA19" s="4">
        <v>852286</v>
      </c>
      <c r="BB19" s="4">
        <v>847917</v>
      </c>
    </row>
    <row r="20" spans="1:54" ht="13.5" customHeight="1">
      <c r="A20" s="64" t="s">
        <v>758</v>
      </c>
      <c r="B20" s="22"/>
      <c r="C20" s="22"/>
      <c r="D20" s="22">
        <v>208272</v>
      </c>
      <c r="E20" s="22">
        <v>219559</v>
      </c>
      <c r="F20" s="22">
        <v>267336</v>
      </c>
      <c r="G20" s="22">
        <v>273511</v>
      </c>
      <c r="H20" s="22">
        <v>278701</v>
      </c>
      <c r="I20" s="22">
        <v>289629</v>
      </c>
      <c r="J20" s="22">
        <v>291761</v>
      </c>
      <c r="K20" s="22">
        <v>291500</v>
      </c>
      <c r="L20" s="22">
        <v>292153</v>
      </c>
      <c r="M20" s="22">
        <v>289812</v>
      </c>
      <c r="N20" s="22">
        <v>289451</v>
      </c>
      <c r="O20" s="22">
        <v>291111</v>
      </c>
      <c r="P20" s="22">
        <v>289977</v>
      </c>
      <c r="Q20" s="22">
        <v>286741</v>
      </c>
      <c r="R20" s="22">
        <v>284105</v>
      </c>
      <c r="S20" s="22">
        <v>281582</v>
      </c>
      <c r="T20" s="22">
        <v>281218</v>
      </c>
      <c r="U20" s="22">
        <v>281100</v>
      </c>
      <c r="V20" s="22">
        <v>281298</v>
      </c>
      <c r="W20" s="22">
        <v>279829</v>
      </c>
      <c r="X20" s="22">
        <v>277400</v>
      </c>
      <c r="Y20" s="22">
        <v>276389</v>
      </c>
      <c r="Z20" s="22">
        <v>272477</v>
      </c>
      <c r="AA20" s="22">
        <v>267363</v>
      </c>
      <c r="AB20" s="22">
        <v>260073</v>
      </c>
      <c r="AC20" s="22">
        <v>258016</v>
      </c>
      <c r="AD20" s="22">
        <v>256803</v>
      </c>
      <c r="AE20" s="22">
        <v>255887</v>
      </c>
      <c r="AF20" s="22">
        <v>255362</v>
      </c>
      <c r="AG20" s="22">
        <v>255536</v>
      </c>
      <c r="AH20" s="22">
        <v>254718</v>
      </c>
      <c r="AI20" s="22">
        <v>254375</v>
      </c>
      <c r="AJ20" s="22">
        <v>253831</v>
      </c>
      <c r="AK20" s="22">
        <v>253002</v>
      </c>
      <c r="AL20" s="22">
        <v>249937</v>
      </c>
      <c r="AM20" s="22">
        <v>247801</v>
      </c>
      <c r="AN20" s="22">
        <v>245312</v>
      </c>
      <c r="AO20" s="22">
        <v>244612</v>
      </c>
      <c r="AP20" s="22">
        <v>243965</v>
      </c>
      <c r="AQ20" s="22">
        <v>242842</v>
      </c>
      <c r="AR20" s="22">
        <v>240373</v>
      </c>
      <c r="AS20" s="22">
        <v>238943</v>
      </c>
      <c r="AT20" s="22">
        <v>235957</v>
      </c>
      <c r="AU20" s="22">
        <v>233660</v>
      </c>
      <c r="AV20" s="22">
        <v>231849</v>
      </c>
      <c r="AW20" s="22">
        <v>232497</v>
      </c>
      <c r="AX20" s="22">
        <v>230673</v>
      </c>
      <c r="AY20" s="4">
        <v>228290</v>
      </c>
      <c r="AZ20" s="4">
        <v>226252</v>
      </c>
      <c r="BA20" s="4">
        <v>224821</v>
      </c>
      <c r="BB20" s="4">
        <v>224470</v>
      </c>
    </row>
    <row r="21" spans="1:54" ht="13.5" customHeight="1">
      <c r="A21" s="64" t="s">
        <v>759</v>
      </c>
      <c r="B21" s="22"/>
      <c r="C21" s="22"/>
      <c r="D21" s="22">
        <v>252264</v>
      </c>
      <c r="E21" s="22">
        <v>261674</v>
      </c>
      <c r="F21" s="22">
        <v>307220</v>
      </c>
      <c r="G21" s="22">
        <v>314194</v>
      </c>
      <c r="H21" s="22">
        <v>318350</v>
      </c>
      <c r="I21" s="22">
        <v>334149</v>
      </c>
      <c r="J21" s="22">
        <v>335799</v>
      </c>
      <c r="K21" s="22">
        <v>338574</v>
      </c>
      <c r="L21" s="22">
        <v>340194</v>
      </c>
      <c r="M21" s="22">
        <v>341879</v>
      </c>
      <c r="N21" s="22">
        <v>344023</v>
      </c>
      <c r="O21" s="22">
        <v>346914</v>
      </c>
      <c r="P21" s="22">
        <v>349398</v>
      </c>
      <c r="Q21" s="22">
        <v>349304</v>
      </c>
      <c r="R21" s="22">
        <v>351220</v>
      </c>
      <c r="S21" s="22">
        <v>352968</v>
      </c>
      <c r="T21" s="22">
        <v>355178</v>
      </c>
      <c r="U21" s="22">
        <v>357530</v>
      </c>
      <c r="V21" s="22">
        <v>359891</v>
      </c>
      <c r="W21" s="22">
        <v>361017</v>
      </c>
      <c r="X21" s="22">
        <v>361674</v>
      </c>
      <c r="Y21" s="22">
        <v>361549</v>
      </c>
      <c r="Z21" s="22">
        <v>359340</v>
      </c>
      <c r="AA21" s="22">
        <v>355383</v>
      </c>
      <c r="AB21" s="22">
        <v>352577</v>
      </c>
      <c r="AC21" s="22">
        <v>350491</v>
      </c>
      <c r="AD21" s="22">
        <v>352233</v>
      </c>
      <c r="AE21" s="22">
        <v>353490</v>
      </c>
      <c r="AF21" s="22">
        <v>355609</v>
      </c>
      <c r="AG21" s="22">
        <v>357464</v>
      </c>
      <c r="AH21" s="22">
        <v>358247</v>
      </c>
      <c r="AI21" s="22">
        <v>358981</v>
      </c>
      <c r="AJ21" s="22">
        <v>358660</v>
      </c>
      <c r="AK21" s="22">
        <v>358077</v>
      </c>
      <c r="AL21" s="22">
        <v>356601</v>
      </c>
      <c r="AM21" s="22">
        <v>355686</v>
      </c>
      <c r="AN21" s="22">
        <v>353630</v>
      </c>
      <c r="AO21" s="22">
        <v>353139</v>
      </c>
      <c r="AP21" s="22">
        <v>352154</v>
      </c>
      <c r="AQ21" s="22">
        <v>351146</v>
      </c>
      <c r="AR21" s="22">
        <v>349149</v>
      </c>
      <c r="AS21" s="22">
        <v>347298</v>
      </c>
      <c r="AT21" s="22">
        <v>345303</v>
      </c>
      <c r="AU21" s="22">
        <v>343302</v>
      </c>
      <c r="AV21" s="22">
        <v>341433</v>
      </c>
      <c r="AW21" s="22">
        <v>340964</v>
      </c>
      <c r="AX21" s="22">
        <v>338805</v>
      </c>
      <c r="AY21" s="4">
        <v>336838</v>
      </c>
      <c r="AZ21" s="4">
        <v>335190</v>
      </c>
      <c r="BA21" s="4">
        <v>333897</v>
      </c>
      <c r="BB21" s="4">
        <v>333392</v>
      </c>
    </row>
    <row r="22" spans="1:54" ht="13.5" customHeight="1">
      <c r="A22" s="64" t="s">
        <v>760</v>
      </c>
      <c r="B22" s="22"/>
      <c r="C22" s="22"/>
      <c r="D22" s="22">
        <v>96986</v>
      </c>
      <c r="E22" s="22">
        <v>100493</v>
      </c>
      <c r="F22" s="22">
        <v>112852</v>
      </c>
      <c r="G22" s="22">
        <v>113955</v>
      </c>
      <c r="H22" s="22">
        <v>114128</v>
      </c>
      <c r="I22" s="22">
        <v>121026</v>
      </c>
      <c r="J22" s="22">
        <v>119153</v>
      </c>
      <c r="K22" s="22">
        <v>118774</v>
      </c>
      <c r="L22" s="22">
        <v>118107</v>
      </c>
      <c r="M22" s="22">
        <v>116359</v>
      </c>
      <c r="N22" s="22">
        <v>114462</v>
      </c>
      <c r="O22" s="22">
        <v>114700</v>
      </c>
      <c r="P22" s="22">
        <v>113631</v>
      </c>
      <c r="Q22" s="22">
        <v>112171</v>
      </c>
      <c r="R22" s="22">
        <v>110535</v>
      </c>
      <c r="S22" s="22">
        <v>108784</v>
      </c>
      <c r="T22" s="22">
        <v>107043</v>
      </c>
      <c r="U22" s="22">
        <v>105674</v>
      </c>
      <c r="V22" s="22">
        <v>105172</v>
      </c>
      <c r="W22" s="22">
        <v>104083</v>
      </c>
      <c r="X22" s="22">
        <v>103175</v>
      </c>
      <c r="Y22" s="22">
        <v>102282</v>
      </c>
      <c r="Z22" s="22">
        <v>100927</v>
      </c>
      <c r="AA22" s="22">
        <v>99006</v>
      </c>
      <c r="AB22" s="22">
        <v>97744</v>
      </c>
      <c r="AC22" s="22">
        <v>96322</v>
      </c>
      <c r="AD22" s="22">
        <v>95932</v>
      </c>
      <c r="AE22" s="22">
        <v>95446</v>
      </c>
      <c r="AF22" s="22">
        <v>95085</v>
      </c>
      <c r="AG22" s="22">
        <v>95288</v>
      </c>
      <c r="AH22" s="22">
        <v>92645</v>
      </c>
      <c r="AI22" s="22">
        <v>90937</v>
      </c>
      <c r="AJ22" s="22">
        <v>90087</v>
      </c>
      <c r="AK22" s="22">
        <v>91169</v>
      </c>
      <c r="AL22" s="22">
        <v>89463</v>
      </c>
      <c r="AM22" s="22">
        <v>89013</v>
      </c>
      <c r="AN22" s="22">
        <v>89496</v>
      </c>
      <c r="AO22" s="22">
        <v>92268</v>
      </c>
      <c r="AP22" s="22">
        <v>92446</v>
      </c>
      <c r="AQ22" s="22">
        <v>92253</v>
      </c>
      <c r="AR22" s="22">
        <v>91808</v>
      </c>
      <c r="AS22" s="22">
        <v>92489</v>
      </c>
      <c r="AT22" s="22">
        <v>91785</v>
      </c>
      <c r="AU22" s="22">
        <v>92390</v>
      </c>
      <c r="AV22" s="22">
        <v>93308</v>
      </c>
      <c r="AW22" s="22">
        <v>96210</v>
      </c>
      <c r="AX22" s="22">
        <v>96918</v>
      </c>
      <c r="AY22" s="4">
        <v>97157</v>
      </c>
      <c r="AZ22" s="4">
        <v>98843</v>
      </c>
      <c r="BA22" s="4">
        <v>100400</v>
      </c>
      <c r="BB22" s="4">
        <v>101758</v>
      </c>
    </row>
    <row r="23" spans="1:54" ht="13.5" customHeight="1">
      <c r="A23" s="64" t="s">
        <v>761</v>
      </c>
      <c r="B23" s="22"/>
      <c r="C23" s="22"/>
      <c r="D23" s="22">
        <v>234442</v>
      </c>
      <c r="E23" s="22">
        <v>240837</v>
      </c>
      <c r="F23" s="22">
        <v>287156</v>
      </c>
      <c r="G23" s="22">
        <v>295936</v>
      </c>
      <c r="H23" s="22">
        <v>304740</v>
      </c>
      <c r="I23" s="22">
        <v>317780</v>
      </c>
      <c r="J23" s="22">
        <v>324040</v>
      </c>
      <c r="K23" s="22">
        <v>329284</v>
      </c>
      <c r="L23" s="22">
        <v>333457</v>
      </c>
      <c r="M23" s="22">
        <v>337533</v>
      </c>
      <c r="N23" s="22">
        <v>340692</v>
      </c>
      <c r="O23" s="22">
        <v>341383</v>
      </c>
      <c r="P23" s="22">
        <v>342544</v>
      </c>
      <c r="Q23" s="22">
        <v>342168</v>
      </c>
      <c r="R23" s="22">
        <v>342678</v>
      </c>
      <c r="S23" s="22">
        <v>345392</v>
      </c>
      <c r="T23" s="22">
        <v>344867</v>
      </c>
      <c r="U23" s="22">
        <v>347828</v>
      </c>
      <c r="V23" s="22">
        <v>349686</v>
      </c>
      <c r="W23" s="22">
        <v>351707</v>
      </c>
      <c r="X23" s="22">
        <v>352666</v>
      </c>
      <c r="Y23" s="22">
        <v>351524</v>
      </c>
      <c r="Z23" s="22">
        <v>349616</v>
      </c>
      <c r="AA23" s="22">
        <v>348541</v>
      </c>
      <c r="AB23" s="22">
        <v>348672</v>
      </c>
      <c r="AC23" s="22">
        <v>350283</v>
      </c>
      <c r="AD23" s="22">
        <v>352919</v>
      </c>
      <c r="AE23" s="22">
        <v>355894</v>
      </c>
      <c r="AF23" s="22">
        <v>359482</v>
      </c>
      <c r="AG23" s="22">
        <v>363037</v>
      </c>
      <c r="AH23" s="22">
        <v>364520</v>
      </c>
      <c r="AI23" s="22">
        <v>368771</v>
      </c>
      <c r="AJ23" s="22">
        <v>374199</v>
      </c>
      <c r="AK23" s="22">
        <v>379370</v>
      </c>
      <c r="AL23" s="22">
        <v>382118</v>
      </c>
      <c r="AM23" s="22">
        <v>385201</v>
      </c>
      <c r="AN23" s="22">
        <v>388425</v>
      </c>
      <c r="AO23" s="22">
        <v>390966</v>
      </c>
      <c r="AP23" s="22">
        <v>391450</v>
      </c>
      <c r="AQ23" s="22">
        <v>392242</v>
      </c>
      <c r="AR23" s="22">
        <v>392337</v>
      </c>
      <c r="AS23" s="22">
        <v>391727</v>
      </c>
      <c r="AT23" s="22">
        <v>390633</v>
      </c>
      <c r="AU23" s="22">
        <v>390397</v>
      </c>
      <c r="AV23" s="22">
        <v>388979</v>
      </c>
      <c r="AW23" s="22">
        <v>388321</v>
      </c>
      <c r="AX23" s="22">
        <v>384134</v>
      </c>
      <c r="AY23" s="4">
        <v>379927</v>
      </c>
      <c r="AZ23" s="4">
        <v>377153</v>
      </c>
      <c r="BA23" s="4">
        <v>374914</v>
      </c>
      <c r="BB23" s="4">
        <v>373077</v>
      </c>
    </row>
    <row r="24" spans="1:54" ht="13.5" customHeight="1">
      <c r="A24" s="64" t="s">
        <v>628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>
        <v>288880</v>
      </c>
      <c r="W24" s="22">
        <v>292740</v>
      </c>
      <c r="X24" s="22">
        <v>297324</v>
      </c>
      <c r="Y24" s="22">
        <v>304010</v>
      </c>
      <c r="Z24" s="22">
        <v>306088</v>
      </c>
      <c r="AA24" s="22">
        <v>309899</v>
      </c>
      <c r="AB24" s="22">
        <v>314626</v>
      </c>
      <c r="AC24" s="22">
        <v>319197</v>
      </c>
      <c r="AD24" s="22">
        <v>324426</v>
      </c>
      <c r="AE24" s="22">
        <v>328911</v>
      </c>
      <c r="AF24" s="22">
        <v>332707</v>
      </c>
      <c r="AG24" s="22">
        <v>335460</v>
      </c>
      <c r="AH24" s="22">
        <v>338140</v>
      </c>
      <c r="AI24" s="22">
        <v>340255</v>
      </c>
      <c r="AJ24" s="22">
        <v>345954</v>
      </c>
      <c r="AK24" s="22">
        <v>351800</v>
      </c>
      <c r="AL24" s="22">
        <v>356243</v>
      </c>
      <c r="AM24" s="22">
        <v>361958</v>
      </c>
      <c r="AN24" s="22">
        <v>368439</v>
      </c>
      <c r="AO24" s="22">
        <v>373296</v>
      </c>
      <c r="AP24" s="22">
        <v>378797</v>
      </c>
      <c r="AQ24" s="22">
        <v>382897</v>
      </c>
      <c r="AR24" s="22">
        <v>386950</v>
      </c>
      <c r="AS24" s="22">
        <v>390692</v>
      </c>
      <c r="AT24" s="22">
        <v>394757</v>
      </c>
      <c r="AU24" s="22">
        <v>399035</v>
      </c>
      <c r="AV24" s="22">
        <v>405371</v>
      </c>
      <c r="AW24" s="22">
        <v>411587</v>
      </c>
      <c r="AX24" s="22">
        <v>415344</v>
      </c>
      <c r="AY24" s="4">
        <v>420052</v>
      </c>
      <c r="AZ24" s="4">
        <v>425071</v>
      </c>
      <c r="BA24" s="4">
        <v>428483</v>
      </c>
      <c r="BB24" s="4">
        <v>431988</v>
      </c>
    </row>
    <row r="25" spans="1:54" ht="13.5" customHeight="1">
      <c r="A25" s="64" t="s">
        <v>630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>
        <v>252376</v>
      </c>
      <c r="W25" s="22">
        <v>252906</v>
      </c>
      <c r="X25" s="22">
        <v>253016</v>
      </c>
      <c r="Y25" s="22">
        <v>253573</v>
      </c>
      <c r="Z25" s="22">
        <v>254001</v>
      </c>
      <c r="AA25" s="22">
        <v>254875</v>
      </c>
      <c r="AB25" s="22">
        <v>255994</v>
      </c>
      <c r="AC25" s="22">
        <v>256165</v>
      </c>
      <c r="AD25" s="22">
        <v>257597</v>
      </c>
      <c r="AE25" s="22">
        <v>258468</v>
      </c>
      <c r="AF25" s="22">
        <v>258698</v>
      </c>
      <c r="AG25" s="22">
        <v>258599</v>
      </c>
      <c r="AH25" s="22">
        <v>260368</v>
      </c>
      <c r="AI25" s="22">
        <v>261391</v>
      </c>
      <c r="AJ25" s="22">
        <v>262860</v>
      </c>
      <c r="AK25" s="22">
        <v>262822</v>
      </c>
      <c r="AL25" s="22">
        <v>263050</v>
      </c>
      <c r="AM25" s="22">
        <v>265109</v>
      </c>
      <c r="AN25" s="22">
        <v>266183</v>
      </c>
      <c r="AO25" s="22">
        <v>267993</v>
      </c>
      <c r="AP25" s="22">
        <v>267907</v>
      </c>
      <c r="AQ25" s="22">
        <v>269594</v>
      </c>
      <c r="AR25" s="22">
        <v>270341</v>
      </c>
      <c r="AS25" s="22">
        <v>271701</v>
      </c>
      <c r="AT25" s="22">
        <v>272364</v>
      </c>
      <c r="AU25" s="22">
        <v>273075</v>
      </c>
      <c r="AV25" s="22">
        <v>273793</v>
      </c>
      <c r="AW25" s="22">
        <v>273861</v>
      </c>
      <c r="AX25" s="22">
        <v>272390</v>
      </c>
      <c r="AY25" s="4">
        <v>271526</v>
      </c>
      <c r="AZ25" s="4">
        <v>271220</v>
      </c>
      <c r="BA25" s="4">
        <v>270872</v>
      </c>
      <c r="BB25" s="4">
        <v>270883</v>
      </c>
    </row>
    <row r="26" spans="1:54" ht="13.5" customHeight="1">
      <c r="A26" s="64" t="s">
        <v>764</v>
      </c>
      <c r="B26" s="22"/>
      <c r="C26" s="22"/>
      <c r="D26" s="88" t="s">
        <v>333</v>
      </c>
      <c r="E26" s="88" t="s">
        <v>333</v>
      </c>
      <c r="F26" s="22">
        <v>72710</v>
      </c>
      <c r="G26" s="22">
        <v>74512</v>
      </c>
      <c r="H26" s="22">
        <v>75621</v>
      </c>
      <c r="I26" s="22">
        <v>77114</v>
      </c>
      <c r="J26" s="22">
        <v>77947</v>
      </c>
      <c r="K26" s="22">
        <v>78393</v>
      </c>
      <c r="L26" s="22">
        <v>78726</v>
      </c>
      <c r="M26" s="22">
        <v>77637</v>
      </c>
      <c r="N26" s="22">
        <v>74943</v>
      </c>
      <c r="O26" s="22">
        <v>73387</v>
      </c>
      <c r="P26" s="22">
        <v>71547</v>
      </c>
      <c r="Q26" s="22">
        <v>68926</v>
      </c>
      <c r="R26" s="22">
        <v>66777</v>
      </c>
      <c r="S26" s="22">
        <v>63753</v>
      </c>
      <c r="T26" s="22">
        <v>60941</v>
      </c>
      <c r="U26" s="22">
        <v>58447</v>
      </c>
      <c r="V26" s="22">
        <v>57831</v>
      </c>
      <c r="W26" s="22">
        <v>57600</v>
      </c>
      <c r="X26" s="22">
        <v>56682</v>
      </c>
      <c r="Y26" s="22">
        <v>55772</v>
      </c>
      <c r="Z26" s="22">
        <v>54472</v>
      </c>
      <c r="AA26" s="22">
        <v>52398</v>
      </c>
      <c r="AB26" s="22">
        <v>50585</v>
      </c>
      <c r="AC26" s="22">
        <v>49147</v>
      </c>
      <c r="AD26" s="22">
        <v>48339</v>
      </c>
      <c r="AE26" s="22">
        <v>48989</v>
      </c>
      <c r="AF26" s="22">
        <v>50128</v>
      </c>
      <c r="AG26" s="22">
        <v>51410</v>
      </c>
      <c r="AH26" s="22">
        <v>52082</v>
      </c>
      <c r="AI26" s="22">
        <v>53250</v>
      </c>
      <c r="AJ26" s="22">
        <v>53985</v>
      </c>
      <c r="AK26" s="22">
        <v>59499</v>
      </c>
      <c r="AL26" s="22">
        <v>57715</v>
      </c>
      <c r="AM26" s="22">
        <v>58291</v>
      </c>
      <c r="AN26" s="22">
        <v>60565</v>
      </c>
      <c r="AO26" s="22">
        <v>65809</v>
      </c>
      <c r="AP26" s="22">
        <v>67696</v>
      </c>
      <c r="AQ26" s="22">
        <v>69789</v>
      </c>
      <c r="AR26" s="22">
        <v>73815</v>
      </c>
      <c r="AS26" s="22">
        <v>80609</v>
      </c>
      <c r="AT26" s="22">
        <v>86277</v>
      </c>
      <c r="AU26" s="22">
        <v>91493</v>
      </c>
      <c r="AV26" s="22">
        <v>94325</v>
      </c>
      <c r="AW26" s="22">
        <v>103722</v>
      </c>
      <c r="AX26" s="22">
        <v>107308</v>
      </c>
      <c r="AY26" s="4">
        <v>113989</v>
      </c>
      <c r="AZ26" s="4">
        <v>124421</v>
      </c>
      <c r="BA26" s="4">
        <v>132878</v>
      </c>
      <c r="BB26" s="4">
        <v>140229</v>
      </c>
    </row>
    <row r="27" spans="1:54" ht="13.5" customHeight="1">
      <c r="A27" s="30" t="s">
        <v>765</v>
      </c>
      <c r="B27" s="22"/>
      <c r="C27" s="22"/>
      <c r="D27" s="88" t="s">
        <v>333</v>
      </c>
      <c r="E27" s="88" t="s">
        <v>333</v>
      </c>
      <c r="F27" s="22">
        <v>56842</v>
      </c>
      <c r="G27" s="22">
        <v>58304</v>
      </c>
      <c r="H27" s="22">
        <v>59140</v>
      </c>
      <c r="I27" s="22">
        <v>60359</v>
      </c>
      <c r="J27" s="22">
        <v>61008</v>
      </c>
      <c r="K27" s="22">
        <v>61305</v>
      </c>
      <c r="L27" s="22">
        <v>61976</v>
      </c>
      <c r="M27" s="22">
        <v>61422</v>
      </c>
      <c r="N27" s="22">
        <v>60099</v>
      </c>
      <c r="O27" s="22">
        <v>59668</v>
      </c>
      <c r="P27" s="22">
        <v>58743</v>
      </c>
      <c r="Q27" s="22">
        <v>57504</v>
      </c>
      <c r="R27" s="22">
        <v>56099</v>
      </c>
      <c r="S27" s="22">
        <v>53944</v>
      </c>
      <c r="T27" s="22">
        <v>51883</v>
      </c>
      <c r="U27" s="22">
        <v>50248</v>
      </c>
      <c r="V27" s="22">
        <v>50320</v>
      </c>
      <c r="W27" s="22">
        <v>50262</v>
      </c>
      <c r="X27" s="22">
        <v>49559</v>
      </c>
      <c r="Y27" s="22">
        <v>48846</v>
      </c>
      <c r="Z27" s="22">
        <v>47779</v>
      </c>
      <c r="AA27" s="22">
        <v>45987</v>
      </c>
      <c r="AB27" s="22">
        <v>44427</v>
      </c>
      <c r="AC27" s="22">
        <v>43249</v>
      </c>
      <c r="AD27" s="22">
        <v>42754</v>
      </c>
      <c r="AE27" s="22">
        <v>43442</v>
      </c>
      <c r="AF27" s="22">
        <v>44170</v>
      </c>
      <c r="AG27" s="22">
        <v>45807</v>
      </c>
      <c r="AH27" s="22">
        <v>46516</v>
      </c>
      <c r="AI27" s="22">
        <v>47394</v>
      </c>
      <c r="AJ27" s="22">
        <v>47924</v>
      </c>
      <c r="AK27" s="22">
        <v>51080</v>
      </c>
      <c r="AL27" s="22">
        <v>51060</v>
      </c>
      <c r="AM27" s="22">
        <v>51731</v>
      </c>
      <c r="AN27" s="22">
        <v>53832</v>
      </c>
      <c r="AO27" s="22">
        <v>56958</v>
      </c>
      <c r="AP27" s="22">
        <v>58933</v>
      </c>
      <c r="AQ27" s="22">
        <v>60983</v>
      </c>
      <c r="AR27" s="22">
        <v>64456</v>
      </c>
      <c r="AS27" s="22">
        <v>70264</v>
      </c>
      <c r="AT27" s="22">
        <v>76491</v>
      </c>
      <c r="AU27" s="22">
        <v>81547</v>
      </c>
      <c r="AV27" s="22">
        <v>84570</v>
      </c>
      <c r="AW27" s="22">
        <v>93803</v>
      </c>
      <c r="AX27" s="22">
        <v>97364</v>
      </c>
      <c r="AY27" s="4">
        <v>103883</v>
      </c>
      <c r="AZ27" s="4">
        <v>113111</v>
      </c>
      <c r="BA27" s="4">
        <v>120713</v>
      </c>
      <c r="BB27" s="4">
        <v>127723</v>
      </c>
    </row>
    <row r="28" spans="1:54" ht="13.5" customHeight="1">
      <c r="A28" s="30" t="s">
        <v>766</v>
      </c>
      <c r="B28" s="22"/>
      <c r="C28" s="22"/>
      <c r="D28" s="88" t="s">
        <v>333</v>
      </c>
      <c r="E28" s="88" t="s">
        <v>333</v>
      </c>
      <c r="F28" s="22">
        <v>15868</v>
      </c>
      <c r="G28" s="22">
        <v>16208</v>
      </c>
      <c r="H28" s="22">
        <v>16481</v>
      </c>
      <c r="I28" s="22">
        <v>16755</v>
      </c>
      <c r="J28" s="22">
        <v>16939</v>
      </c>
      <c r="K28" s="22">
        <v>17088</v>
      </c>
      <c r="L28" s="22">
        <v>16750</v>
      </c>
      <c r="M28" s="22">
        <v>16215</v>
      </c>
      <c r="N28" s="22">
        <v>14844</v>
      </c>
      <c r="O28" s="22">
        <v>13719</v>
      </c>
      <c r="P28" s="22">
        <v>12804</v>
      </c>
      <c r="Q28" s="22">
        <v>11422</v>
      </c>
      <c r="R28" s="22">
        <v>10678</v>
      </c>
      <c r="S28" s="22">
        <v>9809</v>
      </c>
      <c r="T28" s="22">
        <v>9058</v>
      </c>
      <c r="U28" s="22">
        <v>8199</v>
      </c>
      <c r="V28" s="22">
        <v>7511</v>
      </c>
      <c r="W28" s="22">
        <v>7338</v>
      </c>
      <c r="X28" s="22">
        <v>7123</v>
      </c>
      <c r="Y28" s="22">
        <v>6926</v>
      </c>
      <c r="Z28" s="22">
        <v>6693</v>
      </c>
      <c r="AA28" s="22">
        <v>6411</v>
      </c>
      <c r="AB28" s="22">
        <v>6158</v>
      </c>
      <c r="AC28" s="22">
        <v>5898</v>
      </c>
      <c r="AD28" s="22">
        <v>5585</v>
      </c>
      <c r="AE28" s="22">
        <v>5547</v>
      </c>
      <c r="AF28" s="22">
        <v>5958</v>
      </c>
      <c r="AG28" s="22">
        <v>5603</v>
      </c>
      <c r="AH28" s="22">
        <v>5566</v>
      </c>
      <c r="AI28" s="22">
        <v>5856</v>
      </c>
      <c r="AJ28" s="22">
        <v>6061</v>
      </c>
      <c r="AK28" s="22">
        <v>8419</v>
      </c>
      <c r="AL28" s="22">
        <v>6655</v>
      </c>
      <c r="AM28" s="22">
        <v>6560</v>
      </c>
      <c r="AN28" s="22">
        <v>6733</v>
      </c>
      <c r="AO28" s="22">
        <v>8851</v>
      </c>
      <c r="AP28" s="22">
        <v>8763</v>
      </c>
      <c r="AQ28" s="22">
        <v>8806</v>
      </c>
      <c r="AR28" s="22">
        <v>9359</v>
      </c>
      <c r="AS28" s="22">
        <v>10345</v>
      </c>
      <c r="AT28" s="22">
        <v>9786</v>
      </c>
      <c r="AU28" s="22">
        <v>9946</v>
      </c>
      <c r="AV28" s="22">
        <v>9755</v>
      </c>
      <c r="AW28" s="22">
        <v>9919</v>
      </c>
      <c r="AX28" s="22">
        <v>9944</v>
      </c>
      <c r="AY28" s="4">
        <v>10106</v>
      </c>
      <c r="AZ28" s="4">
        <v>11310</v>
      </c>
      <c r="BA28" s="4">
        <v>12165</v>
      </c>
      <c r="BB28" s="4">
        <v>12506</v>
      </c>
    </row>
    <row r="29" spans="1:50" ht="13.5" customHeight="1">
      <c r="A29" s="33" t="s">
        <v>184</v>
      </c>
      <c r="B29" s="55"/>
      <c r="C29" s="55"/>
      <c r="D29" s="55">
        <v>108035</v>
      </c>
      <c r="E29" s="55">
        <v>114987</v>
      </c>
      <c r="F29" s="55">
        <v>156125</v>
      </c>
      <c r="G29" s="55">
        <v>165425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</row>
    <row r="30" spans="1:54" ht="13.5" customHeight="1">
      <c r="A30" s="91" t="s">
        <v>185</v>
      </c>
      <c r="B30" s="38">
        <f>SUM(B31:B34)</f>
        <v>0</v>
      </c>
      <c r="C30" s="38">
        <f aca="true" t="shared" si="1" ref="C30:AY30">SUM(C31:C34)</f>
        <v>0</v>
      </c>
      <c r="D30" s="38">
        <f t="shared" si="1"/>
        <v>10684167</v>
      </c>
      <c r="E30" s="38">
        <f t="shared" si="1"/>
        <v>11034152</v>
      </c>
      <c r="F30" s="38">
        <f t="shared" si="1"/>
        <v>12836638</v>
      </c>
      <c r="G30" s="38">
        <f t="shared" si="1"/>
        <v>13131146</v>
      </c>
      <c r="H30" s="38">
        <f t="shared" si="1"/>
        <v>13650370</v>
      </c>
      <c r="I30" s="38">
        <f t="shared" si="1"/>
        <v>14312477</v>
      </c>
      <c r="J30" s="38">
        <f t="shared" si="1"/>
        <v>14675964</v>
      </c>
      <c r="K30" s="38">
        <f t="shared" si="1"/>
        <v>14994823</v>
      </c>
      <c r="L30" s="38">
        <f t="shared" si="1"/>
        <v>15289048</v>
      </c>
      <c r="M30" s="38">
        <f t="shared" si="1"/>
        <v>15564830</v>
      </c>
      <c r="N30" s="38">
        <f t="shared" si="1"/>
        <v>15852224</v>
      </c>
      <c r="O30" s="38">
        <f t="shared" si="1"/>
        <v>16149702</v>
      </c>
      <c r="P30" s="38">
        <f t="shared" si="1"/>
        <v>16508190</v>
      </c>
      <c r="Q30" s="38">
        <f t="shared" si="1"/>
        <v>16813127</v>
      </c>
      <c r="R30" s="38">
        <f t="shared" si="1"/>
        <v>17135714</v>
      </c>
      <c r="S30" s="38">
        <f t="shared" si="1"/>
        <v>17479314</v>
      </c>
      <c r="T30" s="38">
        <f t="shared" si="1"/>
        <v>17805067</v>
      </c>
      <c r="U30" s="38">
        <f t="shared" si="1"/>
        <v>18135508</v>
      </c>
      <c r="V30" s="38">
        <f t="shared" si="1"/>
        <v>18457923</v>
      </c>
      <c r="W30" s="38">
        <f t="shared" si="1"/>
        <v>18732938</v>
      </c>
      <c r="X30" s="38">
        <f t="shared" si="1"/>
        <v>19012512</v>
      </c>
      <c r="Y30" s="38">
        <f t="shared" si="1"/>
        <v>19258053</v>
      </c>
      <c r="Z30" s="38">
        <f t="shared" si="1"/>
        <v>19454610</v>
      </c>
      <c r="AA30" s="38">
        <f t="shared" si="1"/>
        <v>19672612</v>
      </c>
      <c r="AB30" s="38">
        <f t="shared" si="1"/>
        <v>19903812</v>
      </c>
      <c r="AC30" s="38">
        <f t="shared" si="1"/>
        <v>20107440</v>
      </c>
      <c r="AD30" s="38">
        <f t="shared" si="1"/>
        <v>20352966</v>
      </c>
      <c r="AE30" s="38">
        <f t="shared" si="1"/>
        <v>20556842</v>
      </c>
      <c r="AF30" s="38">
        <f t="shared" si="1"/>
        <v>20752494</v>
      </c>
      <c r="AG30" s="38">
        <f t="shared" si="1"/>
        <v>20944006</v>
      </c>
      <c r="AH30" s="38">
        <f t="shared" si="1"/>
        <v>21125792</v>
      </c>
      <c r="AI30" s="38">
        <f t="shared" si="1"/>
        <v>21304181</v>
      </c>
      <c r="AJ30" s="38">
        <f t="shared" si="1"/>
        <v>21471448</v>
      </c>
      <c r="AK30" s="38">
        <f t="shared" si="1"/>
        <v>21683316</v>
      </c>
      <c r="AL30" s="38">
        <f t="shared" si="1"/>
        <v>21870876</v>
      </c>
      <c r="AM30" s="38">
        <f t="shared" si="1"/>
        <v>22034096</v>
      </c>
      <c r="AN30" s="38">
        <f t="shared" si="1"/>
        <v>22216107</v>
      </c>
      <c r="AO30" s="38">
        <f t="shared" si="1"/>
        <v>22339759</v>
      </c>
      <c r="AP30" s="38">
        <f t="shared" si="1"/>
        <v>22453080</v>
      </c>
      <c r="AQ30" s="38">
        <f t="shared" si="1"/>
        <v>22534761</v>
      </c>
      <c r="AR30" s="38">
        <f t="shared" si="1"/>
        <v>22615307</v>
      </c>
      <c r="AS30" s="38">
        <f t="shared" si="1"/>
        <v>22689774</v>
      </c>
      <c r="AT30" s="38">
        <f t="shared" si="1"/>
        <v>22790250</v>
      </c>
      <c r="AU30" s="38">
        <f t="shared" si="1"/>
        <v>22866867</v>
      </c>
      <c r="AV30" s="38">
        <f t="shared" si="1"/>
        <v>22942706</v>
      </c>
      <c r="AW30" s="38">
        <f t="shared" si="1"/>
        <v>23016050</v>
      </c>
      <c r="AX30" s="38">
        <f t="shared" si="1"/>
        <v>23054815</v>
      </c>
      <c r="AY30" s="38">
        <f t="shared" si="1"/>
        <v>23110923</v>
      </c>
      <c r="AZ30" s="38">
        <f>SUM(AZ31:AZ34)</f>
        <v>23191401</v>
      </c>
      <c r="BA30" s="38">
        <f>SUM(BA31:BA34)</f>
        <v>23240639</v>
      </c>
      <c r="BB30" s="38">
        <f>SUM(BB31:BB34)</f>
        <v>23293524</v>
      </c>
    </row>
    <row r="31" spans="1:54" ht="13.5" customHeight="1">
      <c r="A31" s="35" t="s">
        <v>742</v>
      </c>
      <c r="B31" s="39">
        <f aca="true" t="shared" si="2" ref="B31:AG31">SUM(B5:B6,B11:B13,B23:B24)</f>
        <v>0</v>
      </c>
      <c r="C31" s="39">
        <f t="shared" si="2"/>
        <v>0</v>
      </c>
      <c r="D31" s="39">
        <f t="shared" si="2"/>
        <v>3256033</v>
      </c>
      <c r="E31" s="39">
        <f t="shared" si="2"/>
        <v>3380343</v>
      </c>
      <c r="F31" s="39">
        <f t="shared" si="2"/>
        <v>4114669</v>
      </c>
      <c r="G31" s="39">
        <f t="shared" si="2"/>
        <v>4255128</v>
      </c>
      <c r="H31" s="39">
        <f t="shared" si="2"/>
        <v>4596010</v>
      </c>
      <c r="I31" s="39">
        <f t="shared" si="2"/>
        <v>4862180</v>
      </c>
      <c r="J31" s="39">
        <f t="shared" si="2"/>
        <v>5061373</v>
      </c>
      <c r="K31" s="39">
        <f t="shared" si="2"/>
        <v>5232770</v>
      </c>
      <c r="L31" s="39">
        <f t="shared" si="2"/>
        <v>5407052</v>
      </c>
      <c r="M31" s="39">
        <f t="shared" si="2"/>
        <v>5578677</v>
      </c>
      <c r="N31" s="39">
        <f t="shared" si="2"/>
        <v>5749819</v>
      </c>
      <c r="O31" s="39">
        <f t="shared" si="2"/>
        <v>5920564</v>
      </c>
      <c r="P31" s="39">
        <f t="shared" si="2"/>
        <v>6140567</v>
      </c>
      <c r="Q31" s="39">
        <f t="shared" si="2"/>
        <v>6338148</v>
      </c>
      <c r="R31" s="39">
        <f t="shared" si="2"/>
        <v>6553136</v>
      </c>
      <c r="S31" s="39">
        <f t="shared" si="2"/>
        <v>6766307</v>
      </c>
      <c r="T31" s="39">
        <f t="shared" si="2"/>
        <v>6961776</v>
      </c>
      <c r="U31" s="39">
        <f t="shared" si="2"/>
        <v>7160907</v>
      </c>
      <c r="V31" s="39">
        <f t="shared" si="2"/>
        <v>7352881</v>
      </c>
      <c r="W31" s="39">
        <f t="shared" si="2"/>
        <v>7521265</v>
      </c>
      <c r="X31" s="39">
        <f t="shared" si="2"/>
        <v>7693757</v>
      </c>
      <c r="Y31" s="39">
        <f t="shared" si="2"/>
        <v>7854633</v>
      </c>
      <c r="Z31" s="39">
        <f t="shared" si="2"/>
        <v>8006040</v>
      </c>
      <c r="AA31" s="39">
        <f t="shared" si="2"/>
        <v>8170001</v>
      </c>
      <c r="AB31" s="39">
        <f t="shared" si="2"/>
        <v>8337978</v>
      </c>
      <c r="AC31" s="39">
        <f t="shared" si="2"/>
        <v>8481905</v>
      </c>
      <c r="AD31" s="39">
        <f t="shared" si="2"/>
        <v>8625648</v>
      </c>
      <c r="AE31" s="39">
        <f t="shared" si="2"/>
        <v>8728448</v>
      </c>
      <c r="AF31" s="39">
        <f t="shared" si="2"/>
        <v>8808679</v>
      </c>
      <c r="AG31" s="39">
        <f t="shared" si="2"/>
        <v>8878096</v>
      </c>
      <c r="AH31" s="39">
        <f aca="true" t="shared" si="3" ref="AH31:AY31">SUM(AH5:AH6,AH11:AH13,AH23:AH24)</f>
        <v>8966471</v>
      </c>
      <c r="AI31" s="39">
        <f t="shared" si="3"/>
        <v>9045251</v>
      </c>
      <c r="AJ31" s="39">
        <f t="shared" si="3"/>
        <v>9131334</v>
      </c>
      <c r="AK31" s="39">
        <f t="shared" si="3"/>
        <v>9252993</v>
      </c>
      <c r="AL31" s="39">
        <f t="shared" si="3"/>
        <v>9382515</v>
      </c>
      <c r="AM31" s="39">
        <f t="shared" si="3"/>
        <v>9489451</v>
      </c>
      <c r="AN31" s="39">
        <f t="shared" si="3"/>
        <v>9608750</v>
      </c>
      <c r="AO31" s="39">
        <f t="shared" si="3"/>
        <v>9683378</v>
      </c>
      <c r="AP31" s="39">
        <f t="shared" si="3"/>
        <v>9762938</v>
      </c>
      <c r="AQ31" s="39">
        <f t="shared" si="3"/>
        <v>9823457</v>
      </c>
      <c r="AR31" s="39">
        <f t="shared" si="3"/>
        <v>9892419</v>
      </c>
      <c r="AS31" s="39">
        <f t="shared" si="3"/>
        <v>9955050</v>
      </c>
      <c r="AT31" s="39">
        <f t="shared" si="3"/>
        <v>10044006</v>
      </c>
      <c r="AU31" s="39">
        <f t="shared" si="3"/>
        <v>10107903</v>
      </c>
      <c r="AV31" s="39">
        <f t="shared" si="3"/>
        <v>10173864</v>
      </c>
      <c r="AW31" s="39">
        <f t="shared" si="3"/>
        <v>10232278</v>
      </c>
      <c r="AX31" s="39">
        <f t="shared" si="3"/>
        <v>10291178</v>
      </c>
      <c r="AY31" s="39">
        <f t="shared" si="3"/>
        <v>10357405</v>
      </c>
      <c r="AZ31" s="39">
        <f>SUM(AZ5:AZ6,AZ11:AZ13,AZ23:AZ24)</f>
        <v>10427504</v>
      </c>
      <c r="BA31" s="39">
        <f>SUM(BA5:BA6,BA11:BA13,BA23:BA24)</f>
        <v>10477807</v>
      </c>
      <c r="BB31" s="39">
        <f>SUM(BB5:BB6,BB11:BB13,BB23:BB24)</f>
        <v>10528933</v>
      </c>
    </row>
    <row r="32" spans="1:54" ht="13.5" customHeight="1">
      <c r="A32" s="36" t="s">
        <v>743</v>
      </c>
      <c r="B32" s="39">
        <f aca="true" t="shared" si="4" ref="B32:AG32">SUM(B7,B14:B17)</f>
        <v>0</v>
      </c>
      <c r="C32" s="39">
        <f t="shared" si="4"/>
        <v>0</v>
      </c>
      <c r="D32" s="39">
        <f t="shared" si="4"/>
        <v>3304823</v>
      </c>
      <c r="E32" s="39">
        <f t="shared" si="4"/>
        <v>3387885</v>
      </c>
      <c r="F32" s="39">
        <f t="shared" si="4"/>
        <v>3802388</v>
      </c>
      <c r="G32" s="39">
        <f t="shared" si="4"/>
        <v>3850497</v>
      </c>
      <c r="H32" s="39">
        <f t="shared" si="4"/>
        <v>3911465</v>
      </c>
      <c r="I32" s="39">
        <f t="shared" si="4"/>
        <v>4056151</v>
      </c>
      <c r="J32" s="39">
        <f t="shared" si="4"/>
        <v>4120651</v>
      </c>
      <c r="K32" s="39">
        <f t="shared" si="4"/>
        <v>4178427</v>
      </c>
      <c r="L32" s="39">
        <f t="shared" si="4"/>
        <v>4227229</v>
      </c>
      <c r="M32" s="39">
        <f t="shared" si="4"/>
        <v>4270484</v>
      </c>
      <c r="N32" s="39">
        <f t="shared" si="4"/>
        <v>4316357</v>
      </c>
      <c r="O32" s="39">
        <f t="shared" si="4"/>
        <v>4369448</v>
      </c>
      <c r="P32" s="39">
        <f t="shared" si="4"/>
        <v>4429552</v>
      </c>
      <c r="Q32" s="39">
        <f t="shared" si="4"/>
        <v>4480116</v>
      </c>
      <c r="R32" s="39">
        <f t="shared" si="4"/>
        <v>4526503</v>
      </c>
      <c r="S32" s="39">
        <f t="shared" si="4"/>
        <v>4576679</v>
      </c>
      <c r="T32" s="39">
        <f t="shared" si="4"/>
        <v>4636221</v>
      </c>
      <c r="U32" s="39">
        <f t="shared" si="4"/>
        <v>4702022</v>
      </c>
      <c r="V32" s="39">
        <f t="shared" si="4"/>
        <v>4762255</v>
      </c>
      <c r="W32" s="39">
        <f t="shared" si="4"/>
        <v>4813443</v>
      </c>
      <c r="X32" s="39">
        <f t="shared" si="4"/>
        <v>4871221</v>
      </c>
      <c r="Y32" s="39">
        <f t="shared" si="4"/>
        <v>4917435</v>
      </c>
      <c r="Z32" s="39">
        <f t="shared" si="4"/>
        <v>4949451</v>
      </c>
      <c r="AA32" s="39">
        <f t="shared" si="4"/>
        <v>4983201</v>
      </c>
      <c r="AB32" s="39">
        <f t="shared" si="4"/>
        <v>5018527</v>
      </c>
      <c r="AC32" s="39">
        <f t="shared" si="4"/>
        <v>5052235</v>
      </c>
      <c r="AD32" s="39">
        <f t="shared" si="4"/>
        <v>5102974</v>
      </c>
      <c r="AE32" s="39">
        <f t="shared" si="4"/>
        <v>5159201</v>
      </c>
      <c r="AF32" s="39">
        <f t="shared" si="4"/>
        <v>5227214</v>
      </c>
      <c r="AG32" s="39">
        <f t="shared" si="4"/>
        <v>5298058</v>
      </c>
      <c r="AH32" s="39">
        <f aca="true" t="shared" si="5" ref="AH32:AY32">SUM(AH7,AH14:AH17)</f>
        <v>5351972</v>
      </c>
      <c r="AI32" s="39">
        <f t="shared" si="5"/>
        <v>5407040</v>
      </c>
      <c r="AJ32" s="39">
        <f t="shared" si="5"/>
        <v>5454437</v>
      </c>
      <c r="AK32" s="39">
        <f t="shared" si="5"/>
        <v>5506430</v>
      </c>
      <c r="AL32" s="39">
        <f t="shared" si="5"/>
        <v>5541561</v>
      </c>
      <c r="AM32" s="39">
        <f t="shared" si="5"/>
        <v>5577719</v>
      </c>
      <c r="AN32" s="39">
        <f t="shared" si="5"/>
        <v>5615237</v>
      </c>
      <c r="AO32" s="39">
        <f t="shared" si="5"/>
        <v>5645982</v>
      </c>
      <c r="AP32" s="39">
        <f t="shared" si="5"/>
        <v>5669529</v>
      </c>
      <c r="AQ32" s="39">
        <f t="shared" si="5"/>
        <v>5688007</v>
      </c>
      <c r="AR32" s="39">
        <f t="shared" si="5"/>
        <v>5700922</v>
      </c>
      <c r="AS32" s="39">
        <f t="shared" si="5"/>
        <v>5712488</v>
      </c>
      <c r="AT32" s="39">
        <f t="shared" si="5"/>
        <v>5726543</v>
      </c>
      <c r="AU32" s="39">
        <f t="shared" si="5"/>
        <v>5740700</v>
      </c>
      <c r="AV32" s="39">
        <f t="shared" si="5"/>
        <v>5752831</v>
      </c>
      <c r="AW32" s="39">
        <f t="shared" si="5"/>
        <v>5763591</v>
      </c>
      <c r="AX32" s="39">
        <f t="shared" si="5"/>
        <v>5760817</v>
      </c>
      <c r="AY32" s="39">
        <f t="shared" si="5"/>
        <v>5765806</v>
      </c>
      <c r="AZ32" s="39">
        <f>SUM(AZ7,AZ14:AZ17)</f>
        <v>5779924</v>
      </c>
      <c r="BA32" s="39">
        <f>SUM(BA7,BA14:BA17)</f>
        <v>5788242</v>
      </c>
      <c r="BB32" s="39">
        <f>SUM(BB7,BB14:BB17)</f>
        <v>5798112</v>
      </c>
    </row>
    <row r="33" spans="1:54" ht="13.5" customHeight="1">
      <c r="A33" s="36" t="s">
        <v>744</v>
      </c>
      <c r="B33" s="39">
        <f aca="true" t="shared" si="6" ref="B33:AG33">SUM(B8:B9,B18:B19,B22,B25)</f>
        <v>0</v>
      </c>
      <c r="C33" s="39">
        <f t="shared" si="6"/>
        <v>0</v>
      </c>
      <c r="D33" s="39">
        <f t="shared" si="6"/>
        <v>3662775</v>
      </c>
      <c r="E33" s="39">
        <f t="shared" si="6"/>
        <v>3784691</v>
      </c>
      <c r="F33" s="39">
        <f t="shared" si="6"/>
        <v>4345025</v>
      </c>
      <c r="G33" s="39">
        <f t="shared" si="6"/>
        <v>4437816</v>
      </c>
      <c r="H33" s="39">
        <f t="shared" si="6"/>
        <v>4545844</v>
      </c>
      <c r="I33" s="39">
        <f t="shared" si="6"/>
        <v>4770368</v>
      </c>
      <c r="J33" s="39">
        <f t="shared" si="6"/>
        <v>4866380</v>
      </c>
      <c r="K33" s="39">
        <f t="shared" si="6"/>
        <v>4953552</v>
      </c>
      <c r="L33" s="39">
        <f t="shared" si="6"/>
        <v>5022420</v>
      </c>
      <c r="M33" s="39">
        <f t="shared" si="6"/>
        <v>5083978</v>
      </c>
      <c r="N33" s="39">
        <f t="shared" si="6"/>
        <v>5152574</v>
      </c>
      <c r="O33" s="39">
        <f t="shared" si="6"/>
        <v>5221665</v>
      </c>
      <c r="P33" s="39">
        <f t="shared" si="6"/>
        <v>5298696</v>
      </c>
      <c r="Q33" s="39">
        <f t="shared" si="6"/>
        <v>5358818</v>
      </c>
      <c r="R33" s="39">
        <f t="shared" si="6"/>
        <v>5420750</v>
      </c>
      <c r="S33" s="39">
        <f t="shared" si="6"/>
        <v>5501778</v>
      </c>
      <c r="T33" s="39">
        <f t="shared" si="6"/>
        <v>5570674</v>
      </c>
      <c r="U33" s="39">
        <f t="shared" si="6"/>
        <v>5633949</v>
      </c>
      <c r="V33" s="39">
        <f t="shared" si="6"/>
        <v>5701598</v>
      </c>
      <c r="W33" s="39">
        <f t="shared" si="6"/>
        <v>5757384</v>
      </c>
      <c r="X33" s="39">
        <f t="shared" si="6"/>
        <v>5808460</v>
      </c>
      <c r="Y33" s="39">
        <f t="shared" si="6"/>
        <v>5848047</v>
      </c>
      <c r="Z33" s="39">
        <f t="shared" si="6"/>
        <v>5867302</v>
      </c>
      <c r="AA33" s="39">
        <f t="shared" si="6"/>
        <v>5896664</v>
      </c>
      <c r="AB33" s="39">
        <f t="shared" si="6"/>
        <v>5934657</v>
      </c>
      <c r="AC33" s="39">
        <f t="shared" si="6"/>
        <v>5964793</v>
      </c>
      <c r="AD33" s="39">
        <f t="shared" si="6"/>
        <v>6015308</v>
      </c>
      <c r="AE33" s="39">
        <f t="shared" si="6"/>
        <v>6059816</v>
      </c>
      <c r="AF33" s="39">
        <f t="shared" si="6"/>
        <v>6105630</v>
      </c>
      <c r="AG33" s="39">
        <f t="shared" si="6"/>
        <v>6154852</v>
      </c>
      <c r="AH33" s="39">
        <f aca="true" t="shared" si="7" ref="AH33:AY33">SUM(AH8:AH9,AH18:AH19,AH22,AH25)</f>
        <v>6194384</v>
      </c>
      <c r="AI33" s="39">
        <f t="shared" si="7"/>
        <v>6238534</v>
      </c>
      <c r="AJ33" s="39">
        <f t="shared" si="7"/>
        <v>6273186</v>
      </c>
      <c r="AK33" s="39">
        <f t="shared" si="7"/>
        <v>6312814</v>
      </c>
      <c r="AL33" s="39">
        <f t="shared" si="7"/>
        <v>6340262</v>
      </c>
      <c r="AM33" s="39">
        <f t="shared" si="7"/>
        <v>6363439</v>
      </c>
      <c r="AN33" s="39">
        <f t="shared" si="7"/>
        <v>6393178</v>
      </c>
      <c r="AO33" s="39">
        <f t="shared" si="7"/>
        <v>6412648</v>
      </c>
      <c r="AP33" s="39">
        <f t="shared" si="7"/>
        <v>6424494</v>
      </c>
      <c r="AQ33" s="39">
        <f t="shared" si="7"/>
        <v>6429309</v>
      </c>
      <c r="AR33" s="39">
        <f t="shared" si="7"/>
        <v>6432444</v>
      </c>
      <c r="AS33" s="39">
        <f t="shared" si="7"/>
        <v>6435995</v>
      </c>
      <c r="AT33" s="39">
        <f t="shared" si="7"/>
        <v>6438441</v>
      </c>
      <c r="AU33" s="39">
        <f t="shared" si="7"/>
        <v>6441302</v>
      </c>
      <c r="AV33" s="39">
        <f t="shared" si="7"/>
        <v>6442729</v>
      </c>
      <c r="AW33" s="39">
        <f t="shared" si="7"/>
        <v>6446720</v>
      </c>
      <c r="AX33" s="39">
        <f t="shared" si="7"/>
        <v>6433342</v>
      </c>
      <c r="AY33" s="39">
        <f t="shared" si="7"/>
        <v>6422584</v>
      </c>
      <c r="AZ33" s="39">
        <f>SUM(AZ8:AZ9,AZ18:AZ19,AZ22,AZ25)</f>
        <v>6422531</v>
      </c>
      <c r="BA33" s="39">
        <f>SUM(BA8:BA9,BA18:BA19,BA22,BA25)</f>
        <v>6415872</v>
      </c>
      <c r="BB33" s="39">
        <f>SUM(BB8:BB9,BB18:BB19,BB22,BB25)</f>
        <v>6408617</v>
      </c>
    </row>
    <row r="34" spans="1:54" s="90" customFormat="1" ht="18.75" customHeight="1">
      <c r="A34" s="36" t="s">
        <v>745</v>
      </c>
      <c r="B34" s="40">
        <f>SUM(B20,B21)</f>
        <v>0</v>
      </c>
      <c r="C34" s="40">
        <f aca="true" t="shared" si="8" ref="C34:AX34">SUM(C20,C21)</f>
        <v>0</v>
      </c>
      <c r="D34" s="40">
        <f t="shared" si="8"/>
        <v>460536</v>
      </c>
      <c r="E34" s="40">
        <f t="shared" si="8"/>
        <v>481233</v>
      </c>
      <c r="F34" s="40">
        <f t="shared" si="8"/>
        <v>574556</v>
      </c>
      <c r="G34" s="40">
        <f t="shared" si="8"/>
        <v>587705</v>
      </c>
      <c r="H34" s="40">
        <f t="shared" si="8"/>
        <v>597051</v>
      </c>
      <c r="I34" s="40">
        <f t="shared" si="8"/>
        <v>623778</v>
      </c>
      <c r="J34" s="40">
        <f t="shared" si="8"/>
        <v>627560</v>
      </c>
      <c r="K34" s="40">
        <f t="shared" si="8"/>
        <v>630074</v>
      </c>
      <c r="L34" s="40">
        <f t="shared" si="8"/>
        <v>632347</v>
      </c>
      <c r="M34" s="40">
        <f t="shared" si="8"/>
        <v>631691</v>
      </c>
      <c r="N34" s="40">
        <f t="shared" si="8"/>
        <v>633474</v>
      </c>
      <c r="O34" s="40">
        <f t="shared" si="8"/>
        <v>638025</v>
      </c>
      <c r="P34" s="40">
        <f t="shared" si="8"/>
        <v>639375</v>
      </c>
      <c r="Q34" s="40">
        <f t="shared" si="8"/>
        <v>636045</v>
      </c>
      <c r="R34" s="40">
        <f t="shared" si="8"/>
        <v>635325</v>
      </c>
      <c r="S34" s="40">
        <f t="shared" si="8"/>
        <v>634550</v>
      </c>
      <c r="T34" s="40">
        <f t="shared" si="8"/>
        <v>636396</v>
      </c>
      <c r="U34" s="40">
        <f t="shared" si="8"/>
        <v>638630</v>
      </c>
      <c r="V34" s="40">
        <f t="shared" si="8"/>
        <v>641189</v>
      </c>
      <c r="W34" s="40">
        <f t="shared" si="8"/>
        <v>640846</v>
      </c>
      <c r="X34" s="40">
        <f t="shared" si="8"/>
        <v>639074</v>
      </c>
      <c r="Y34" s="40">
        <f t="shared" si="8"/>
        <v>637938</v>
      </c>
      <c r="Z34" s="40">
        <f t="shared" si="8"/>
        <v>631817</v>
      </c>
      <c r="AA34" s="40">
        <f t="shared" si="8"/>
        <v>622746</v>
      </c>
      <c r="AB34" s="40">
        <f t="shared" si="8"/>
        <v>612650</v>
      </c>
      <c r="AC34" s="40">
        <f t="shared" si="8"/>
        <v>608507</v>
      </c>
      <c r="AD34" s="40">
        <f t="shared" si="8"/>
        <v>609036</v>
      </c>
      <c r="AE34" s="40">
        <f t="shared" si="8"/>
        <v>609377</v>
      </c>
      <c r="AF34" s="40">
        <f t="shared" si="8"/>
        <v>610971</v>
      </c>
      <c r="AG34" s="40">
        <f t="shared" si="8"/>
        <v>613000</v>
      </c>
      <c r="AH34" s="40">
        <f t="shared" si="8"/>
        <v>612965</v>
      </c>
      <c r="AI34" s="40">
        <f t="shared" si="8"/>
        <v>613356</v>
      </c>
      <c r="AJ34" s="40">
        <f t="shared" si="8"/>
        <v>612491</v>
      </c>
      <c r="AK34" s="40">
        <f t="shared" si="8"/>
        <v>611079</v>
      </c>
      <c r="AL34" s="40">
        <f t="shared" si="8"/>
        <v>606538</v>
      </c>
      <c r="AM34" s="40">
        <f t="shared" si="8"/>
        <v>603487</v>
      </c>
      <c r="AN34" s="40">
        <f t="shared" si="8"/>
        <v>598942</v>
      </c>
      <c r="AO34" s="40">
        <f t="shared" si="8"/>
        <v>597751</v>
      </c>
      <c r="AP34" s="40">
        <f t="shared" si="8"/>
        <v>596119</v>
      </c>
      <c r="AQ34" s="40">
        <f t="shared" si="8"/>
        <v>593988</v>
      </c>
      <c r="AR34" s="40">
        <f t="shared" si="8"/>
        <v>589522</v>
      </c>
      <c r="AS34" s="40">
        <f t="shared" si="8"/>
        <v>586241</v>
      </c>
      <c r="AT34" s="40">
        <f t="shared" si="8"/>
        <v>581260</v>
      </c>
      <c r="AU34" s="40">
        <f t="shared" si="8"/>
        <v>576962</v>
      </c>
      <c r="AV34" s="40">
        <f t="shared" si="8"/>
        <v>573282</v>
      </c>
      <c r="AW34" s="40">
        <f t="shared" si="8"/>
        <v>573461</v>
      </c>
      <c r="AX34" s="40">
        <f t="shared" si="8"/>
        <v>569478</v>
      </c>
      <c r="AY34" s="40">
        <f>SUM(AY20,AY21)</f>
        <v>565128</v>
      </c>
      <c r="AZ34" s="40">
        <f>SUM(AZ20,AZ21)</f>
        <v>561442</v>
      </c>
      <c r="BA34" s="40">
        <f>SUM(BA20,BA21)</f>
        <v>558718</v>
      </c>
      <c r="BB34" s="40">
        <f>SUM(BB20,BB21)</f>
        <v>557862</v>
      </c>
    </row>
    <row r="35" spans="1:54" s="19" customFormat="1" ht="12.75" customHeight="1">
      <c r="A35" s="34" t="s">
        <v>795</v>
      </c>
      <c r="B35" s="41" t="s">
        <v>194</v>
      </c>
      <c r="C35" s="41" t="s">
        <v>194</v>
      </c>
      <c r="D35" s="41" t="s">
        <v>194</v>
      </c>
      <c r="E35" s="41" t="s">
        <v>194</v>
      </c>
      <c r="F35" s="41" t="s">
        <v>194</v>
      </c>
      <c r="G35" s="23">
        <f aca="true" t="shared" si="9" ref="G35:AX35">G30/F30*100-100</f>
        <v>2.2942767413087495</v>
      </c>
      <c r="H35" s="23">
        <f t="shared" si="9"/>
        <v>3.9541407886257645</v>
      </c>
      <c r="I35" s="23">
        <f t="shared" si="9"/>
        <v>4.850469254679538</v>
      </c>
      <c r="J35" s="23">
        <f t="shared" si="9"/>
        <v>2.5396512427583247</v>
      </c>
      <c r="K35" s="23">
        <f t="shared" si="9"/>
        <v>2.1726613665719015</v>
      </c>
      <c r="L35" s="23">
        <f t="shared" si="9"/>
        <v>1.9621772127620432</v>
      </c>
      <c r="M35" s="23">
        <f t="shared" si="9"/>
        <v>1.803787914067641</v>
      </c>
      <c r="N35" s="23">
        <f t="shared" si="9"/>
        <v>1.8464319880139897</v>
      </c>
      <c r="O35" s="23">
        <f t="shared" si="9"/>
        <v>1.8765694958637908</v>
      </c>
      <c r="P35" s="23">
        <f t="shared" si="9"/>
        <v>2.219780897505103</v>
      </c>
      <c r="Q35" s="23">
        <f t="shared" si="9"/>
        <v>1.847186154266467</v>
      </c>
      <c r="R35" s="23">
        <f t="shared" si="9"/>
        <v>1.918661531552118</v>
      </c>
      <c r="S35" s="23">
        <f t="shared" si="9"/>
        <v>2.005168853775217</v>
      </c>
      <c r="T35" s="23">
        <f t="shared" si="9"/>
        <v>1.8636486534883403</v>
      </c>
      <c r="U35" s="23">
        <f t="shared" si="9"/>
        <v>1.855881811621373</v>
      </c>
      <c r="V35" s="23">
        <f t="shared" si="9"/>
        <v>1.7778106904973328</v>
      </c>
      <c r="W35" s="23">
        <f t="shared" si="9"/>
        <v>1.4899563726644658</v>
      </c>
      <c r="X35" s="23">
        <f t="shared" si="9"/>
        <v>1.4924193951850953</v>
      </c>
      <c r="Y35" s="23">
        <f t="shared" si="9"/>
        <v>1.2914705852651025</v>
      </c>
      <c r="Z35" s="23">
        <f t="shared" si="9"/>
        <v>1.020648349030921</v>
      </c>
      <c r="AA35" s="23">
        <f t="shared" si="9"/>
        <v>1.120567310267333</v>
      </c>
      <c r="AB35" s="23">
        <f t="shared" si="9"/>
        <v>1.1752379399339503</v>
      </c>
      <c r="AC35" s="23">
        <f t="shared" si="9"/>
        <v>1.0230603062368289</v>
      </c>
      <c r="AD35" s="23">
        <f t="shared" si="9"/>
        <v>1.2210704097587808</v>
      </c>
      <c r="AE35" s="23">
        <f t="shared" si="9"/>
        <v>1.001701668444781</v>
      </c>
      <c r="AF35" s="23">
        <f t="shared" si="9"/>
        <v>0.9517609757374146</v>
      </c>
      <c r="AG35" s="23">
        <f t="shared" si="9"/>
        <v>0.9228384790763045</v>
      </c>
      <c r="AH35" s="23">
        <f t="shared" si="9"/>
        <v>0.8679619362217608</v>
      </c>
      <c r="AI35" s="23">
        <f t="shared" si="9"/>
        <v>0.8444133124097846</v>
      </c>
      <c r="AJ35" s="23">
        <f t="shared" si="9"/>
        <v>0.785136964429654</v>
      </c>
      <c r="AK35" s="23">
        <f t="shared" si="9"/>
        <v>0.9867429527808298</v>
      </c>
      <c r="AL35" s="23">
        <f t="shared" si="9"/>
        <v>0.864996848268035</v>
      </c>
      <c r="AM35" s="23">
        <f t="shared" si="9"/>
        <v>0.7462892661455243</v>
      </c>
      <c r="AN35" s="23">
        <f t="shared" si="9"/>
        <v>0.8260425115693408</v>
      </c>
      <c r="AO35" s="23">
        <f t="shared" si="9"/>
        <v>0.5565871644388523</v>
      </c>
      <c r="AP35" s="23">
        <f t="shared" si="9"/>
        <v>0.5072615152204634</v>
      </c>
      <c r="AQ35" s="23">
        <f t="shared" si="9"/>
        <v>0.36378528023772105</v>
      </c>
      <c r="AR35" s="23">
        <f t="shared" si="9"/>
        <v>0.3574300166751243</v>
      </c>
      <c r="AS35" s="23">
        <f t="shared" si="9"/>
        <v>0.32927698040975883</v>
      </c>
      <c r="AT35" s="23">
        <f t="shared" si="9"/>
        <v>0.44282503651204763</v>
      </c>
      <c r="AU35" s="23">
        <f t="shared" si="9"/>
        <v>0.3361832362523529</v>
      </c>
      <c r="AV35" s="23">
        <f t="shared" si="9"/>
        <v>0.3316545287992483</v>
      </c>
      <c r="AW35" s="23">
        <f t="shared" si="9"/>
        <v>0.31968330152511726</v>
      </c>
      <c r="AX35" s="23">
        <f t="shared" si="9"/>
        <v>0.16842594624186802</v>
      </c>
      <c r="AY35" s="23">
        <f aca="true" t="shared" si="10" ref="AY35:BB39">AY30/AX30*100-100</f>
        <v>0.24336781709158117</v>
      </c>
      <c r="AZ35" s="23">
        <f t="shared" si="10"/>
        <v>0.34822494973481355</v>
      </c>
      <c r="BA35" s="23">
        <f t="shared" si="10"/>
        <v>0.21231145112794536</v>
      </c>
      <c r="BB35" s="23">
        <f t="shared" si="10"/>
        <v>0.2275539842084413</v>
      </c>
    </row>
    <row r="36" spans="1:54" s="19" customFormat="1" ht="12.75" customHeight="1">
      <c r="A36" s="35" t="s">
        <v>190</v>
      </c>
      <c r="B36" s="41" t="s">
        <v>194</v>
      </c>
      <c r="C36" s="41" t="s">
        <v>194</v>
      </c>
      <c r="D36" s="41" t="s">
        <v>194</v>
      </c>
      <c r="E36" s="41" t="s">
        <v>194</v>
      </c>
      <c r="F36" s="41" t="s">
        <v>194</v>
      </c>
      <c r="G36" s="23">
        <f aca="true" t="shared" si="11" ref="G36:AX36">G31/F31*100-100</f>
        <v>3.413616016257933</v>
      </c>
      <c r="H36" s="23">
        <f t="shared" si="11"/>
        <v>8.011086858021656</v>
      </c>
      <c r="I36" s="23">
        <f t="shared" si="11"/>
        <v>5.791327695109459</v>
      </c>
      <c r="J36" s="23">
        <f t="shared" si="11"/>
        <v>4.096783747208036</v>
      </c>
      <c r="K36" s="23">
        <f t="shared" si="11"/>
        <v>3.386373618383786</v>
      </c>
      <c r="L36" s="23">
        <f t="shared" si="11"/>
        <v>3.3305878148667034</v>
      </c>
      <c r="M36" s="23">
        <f t="shared" si="11"/>
        <v>3.1740956069961896</v>
      </c>
      <c r="N36" s="23">
        <f t="shared" si="11"/>
        <v>3.0677882946082065</v>
      </c>
      <c r="O36" s="23">
        <f t="shared" si="11"/>
        <v>2.969571737823401</v>
      </c>
      <c r="P36" s="23">
        <f t="shared" si="11"/>
        <v>3.7159128758679003</v>
      </c>
      <c r="Q36" s="23">
        <f t="shared" si="11"/>
        <v>3.2176344627458775</v>
      </c>
      <c r="R36" s="23">
        <f t="shared" si="11"/>
        <v>3.391968758066241</v>
      </c>
      <c r="S36" s="23">
        <f t="shared" si="11"/>
        <v>3.252961635467358</v>
      </c>
      <c r="T36" s="23">
        <f t="shared" si="11"/>
        <v>2.8888579841263464</v>
      </c>
      <c r="U36" s="23">
        <f t="shared" si="11"/>
        <v>2.8603477043788814</v>
      </c>
      <c r="V36" s="23">
        <f t="shared" si="11"/>
        <v>2.6808615165648746</v>
      </c>
      <c r="W36" s="23">
        <f t="shared" si="11"/>
        <v>2.2900411416967046</v>
      </c>
      <c r="X36" s="23">
        <f t="shared" si="11"/>
        <v>2.2933908059349193</v>
      </c>
      <c r="Y36" s="23">
        <f t="shared" si="11"/>
        <v>2.090994035813722</v>
      </c>
      <c r="Z36" s="23">
        <f t="shared" si="11"/>
        <v>1.9276139318030516</v>
      </c>
      <c r="AA36" s="23">
        <f t="shared" si="11"/>
        <v>2.0479662854544785</v>
      </c>
      <c r="AB36" s="23">
        <f t="shared" si="11"/>
        <v>2.0560217801686775</v>
      </c>
      <c r="AC36" s="23">
        <f t="shared" si="11"/>
        <v>1.7261619063998523</v>
      </c>
      <c r="AD36" s="23">
        <f t="shared" si="11"/>
        <v>1.6947018387968313</v>
      </c>
      <c r="AE36" s="23">
        <f t="shared" si="11"/>
        <v>1.1917945179307026</v>
      </c>
      <c r="AF36" s="23">
        <f t="shared" si="11"/>
        <v>0.9191897574460057</v>
      </c>
      <c r="AG36" s="23">
        <f t="shared" si="11"/>
        <v>0.7880523288452252</v>
      </c>
      <c r="AH36" s="23">
        <f t="shared" si="11"/>
        <v>0.9954273979465853</v>
      </c>
      <c r="AI36" s="23">
        <f t="shared" si="11"/>
        <v>0.8786065331611468</v>
      </c>
      <c r="AJ36" s="23">
        <f t="shared" si="11"/>
        <v>0.9516927722624757</v>
      </c>
      <c r="AK36" s="23">
        <f t="shared" si="11"/>
        <v>1.3323244993557353</v>
      </c>
      <c r="AL36" s="23">
        <f t="shared" si="11"/>
        <v>1.39978491283847</v>
      </c>
      <c r="AM36" s="23">
        <f t="shared" si="11"/>
        <v>1.1397370534446338</v>
      </c>
      <c r="AN36" s="23">
        <f t="shared" si="11"/>
        <v>1.2571749408896125</v>
      </c>
      <c r="AO36" s="23">
        <f t="shared" si="11"/>
        <v>0.7766671002991927</v>
      </c>
      <c r="AP36" s="23">
        <f t="shared" si="11"/>
        <v>0.8216141102825816</v>
      </c>
      <c r="AQ36" s="23">
        <f t="shared" si="11"/>
        <v>0.6198851206470835</v>
      </c>
      <c r="AR36" s="23">
        <f t="shared" si="11"/>
        <v>0.7020135579562208</v>
      </c>
      <c r="AS36" s="23">
        <f t="shared" si="11"/>
        <v>0.6331211809770707</v>
      </c>
      <c r="AT36" s="23">
        <f t="shared" si="11"/>
        <v>0.8935766269380991</v>
      </c>
      <c r="AU36" s="23">
        <f t="shared" si="11"/>
        <v>0.6361704682374807</v>
      </c>
      <c r="AV36" s="23">
        <f t="shared" si="11"/>
        <v>0.6525685891524518</v>
      </c>
      <c r="AW36" s="23">
        <f t="shared" si="11"/>
        <v>0.5741574685881261</v>
      </c>
      <c r="AX36" s="23">
        <f t="shared" si="11"/>
        <v>0.5756293955265761</v>
      </c>
      <c r="AY36" s="23">
        <f t="shared" si="10"/>
        <v>0.6435317706097408</v>
      </c>
      <c r="AZ36" s="23">
        <f t="shared" si="10"/>
        <v>0.6768008009728277</v>
      </c>
      <c r="BA36" s="23">
        <f t="shared" si="10"/>
        <v>0.48240691156770765</v>
      </c>
      <c r="BB36" s="23">
        <f t="shared" si="10"/>
        <v>0.4879456168642946</v>
      </c>
    </row>
    <row r="37" spans="1:54" s="19" customFormat="1" ht="12.75" customHeight="1">
      <c r="A37" s="36" t="s">
        <v>191</v>
      </c>
      <c r="B37" s="41" t="s">
        <v>194</v>
      </c>
      <c r="C37" s="41" t="s">
        <v>194</v>
      </c>
      <c r="D37" s="41" t="s">
        <v>194</v>
      </c>
      <c r="E37" s="41" t="s">
        <v>194</v>
      </c>
      <c r="F37" s="41" t="s">
        <v>194</v>
      </c>
      <c r="G37" s="23">
        <f aca="true" t="shared" si="12" ref="G37:AX37">G32/F32*100-100</f>
        <v>1.2652312178557281</v>
      </c>
      <c r="H37" s="23">
        <f t="shared" si="12"/>
        <v>1.583380015618772</v>
      </c>
      <c r="I37" s="23">
        <f t="shared" si="12"/>
        <v>3.6990232559923157</v>
      </c>
      <c r="J37" s="23">
        <f t="shared" si="12"/>
        <v>1.5901774859959659</v>
      </c>
      <c r="K37" s="23">
        <f t="shared" si="12"/>
        <v>1.4021085503237174</v>
      </c>
      <c r="L37" s="23">
        <f t="shared" si="12"/>
        <v>1.1679514803058595</v>
      </c>
      <c r="M37" s="23">
        <f t="shared" si="12"/>
        <v>1.023247143696267</v>
      </c>
      <c r="N37" s="23">
        <f t="shared" si="12"/>
        <v>1.0741873754825093</v>
      </c>
      <c r="O37" s="23">
        <f t="shared" si="12"/>
        <v>1.229995572655369</v>
      </c>
      <c r="P37" s="23">
        <f t="shared" si="12"/>
        <v>1.3755513282226843</v>
      </c>
      <c r="Q37" s="23">
        <f t="shared" si="12"/>
        <v>1.1415149884232108</v>
      </c>
      <c r="R37" s="23">
        <f t="shared" si="12"/>
        <v>1.0353972977485313</v>
      </c>
      <c r="S37" s="23">
        <f t="shared" si="12"/>
        <v>1.1084936870692417</v>
      </c>
      <c r="T37" s="23">
        <f t="shared" si="12"/>
        <v>1.300987025745087</v>
      </c>
      <c r="U37" s="23">
        <f t="shared" si="12"/>
        <v>1.4192809186619968</v>
      </c>
      <c r="V37" s="23">
        <f t="shared" si="12"/>
        <v>1.28100208803788</v>
      </c>
      <c r="W37" s="23">
        <f t="shared" si="12"/>
        <v>1.0748689433892196</v>
      </c>
      <c r="X37" s="23">
        <f t="shared" si="12"/>
        <v>1.2003466126014217</v>
      </c>
      <c r="Y37" s="23">
        <f t="shared" si="12"/>
        <v>0.9487149115180671</v>
      </c>
      <c r="Z37" s="23">
        <f t="shared" si="12"/>
        <v>0.6510711376967748</v>
      </c>
      <c r="AA37" s="23">
        <f t="shared" si="12"/>
        <v>0.6818938100407621</v>
      </c>
      <c r="AB37" s="23">
        <f t="shared" si="12"/>
        <v>0.708901768160672</v>
      </c>
      <c r="AC37" s="23">
        <f t="shared" si="12"/>
        <v>0.6716711895741412</v>
      </c>
      <c r="AD37" s="23">
        <f t="shared" si="12"/>
        <v>1.0042882011624528</v>
      </c>
      <c r="AE37" s="23">
        <f t="shared" si="12"/>
        <v>1.101847667654198</v>
      </c>
      <c r="AF37" s="23">
        <f t="shared" si="12"/>
        <v>1.318285525219892</v>
      </c>
      <c r="AG37" s="23">
        <f t="shared" si="12"/>
        <v>1.3552917481473088</v>
      </c>
      <c r="AH37" s="23">
        <f t="shared" si="12"/>
        <v>1.0176181536706537</v>
      </c>
      <c r="AI37" s="23">
        <f t="shared" si="12"/>
        <v>1.0289291498535533</v>
      </c>
      <c r="AJ37" s="23">
        <f t="shared" si="12"/>
        <v>0.8765794223826617</v>
      </c>
      <c r="AK37" s="23">
        <f t="shared" si="12"/>
        <v>0.9532239532695996</v>
      </c>
      <c r="AL37" s="23">
        <f t="shared" si="12"/>
        <v>0.6379995750422722</v>
      </c>
      <c r="AM37" s="23">
        <f t="shared" si="12"/>
        <v>0.6524876293881903</v>
      </c>
      <c r="AN37" s="23">
        <f t="shared" si="12"/>
        <v>0.6726405543197984</v>
      </c>
      <c r="AO37" s="23">
        <f t="shared" si="12"/>
        <v>0.5475280918685996</v>
      </c>
      <c r="AP37" s="23">
        <f t="shared" si="12"/>
        <v>0.41705765268113737</v>
      </c>
      <c r="AQ37" s="23">
        <f t="shared" si="12"/>
        <v>0.3259177261462014</v>
      </c>
      <c r="AR37" s="23">
        <f t="shared" si="12"/>
        <v>0.22705668259550293</v>
      </c>
      <c r="AS37" s="23">
        <f t="shared" si="12"/>
        <v>0.20287946405861135</v>
      </c>
      <c r="AT37" s="23">
        <f t="shared" si="12"/>
        <v>0.24603990415383237</v>
      </c>
      <c r="AU37" s="23">
        <f t="shared" si="12"/>
        <v>0.2472172128979082</v>
      </c>
      <c r="AV37" s="23">
        <f t="shared" si="12"/>
        <v>0.21131569320813526</v>
      </c>
      <c r="AW37" s="23">
        <f t="shared" si="12"/>
        <v>0.1870383468591399</v>
      </c>
      <c r="AX37" s="23">
        <f t="shared" si="12"/>
        <v>-0.048129716352178775</v>
      </c>
      <c r="AY37" s="23">
        <f t="shared" si="10"/>
        <v>0.08660229963911092</v>
      </c>
      <c r="AZ37" s="23">
        <f t="shared" si="10"/>
        <v>0.24485735385478336</v>
      </c>
      <c r="BA37" s="23">
        <f t="shared" si="10"/>
        <v>0.1439119268696203</v>
      </c>
      <c r="BB37" s="23">
        <f t="shared" si="10"/>
        <v>0.1705180951314702</v>
      </c>
    </row>
    <row r="38" spans="1:54" s="19" customFormat="1" ht="12.75" customHeight="1">
      <c r="A38" s="36" t="s">
        <v>796</v>
      </c>
      <c r="B38" s="41" t="s">
        <v>194</v>
      </c>
      <c r="C38" s="41" t="s">
        <v>194</v>
      </c>
      <c r="D38" s="41" t="s">
        <v>194</v>
      </c>
      <c r="E38" s="41" t="s">
        <v>194</v>
      </c>
      <c r="F38" s="41" t="s">
        <v>194</v>
      </c>
      <c r="G38" s="23">
        <f aca="true" t="shared" si="13" ref="G38:AX38">G33/F33*100-100</f>
        <v>2.135568840225318</v>
      </c>
      <c r="H38" s="23">
        <f t="shared" si="13"/>
        <v>2.4342604560441288</v>
      </c>
      <c r="I38" s="23">
        <f t="shared" si="13"/>
        <v>4.939104817499242</v>
      </c>
      <c r="J38" s="23">
        <f t="shared" si="13"/>
        <v>2.0126749131303967</v>
      </c>
      <c r="K38" s="23">
        <f t="shared" si="13"/>
        <v>1.7913109950312105</v>
      </c>
      <c r="L38" s="23">
        <f t="shared" si="13"/>
        <v>1.390275099564903</v>
      </c>
      <c r="M38" s="23">
        <f t="shared" si="13"/>
        <v>1.2256641220766085</v>
      </c>
      <c r="N38" s="23">
        <f t="shared" si="13"/>
        <v>1.3492583956893611</v>
      </c>
      <c r="O38" s="23">
        <f t="shared" si="13"/>
        <v>1.3409026245911235</v>
      </c>
      <c r="P38" s="23">
        <f t="shared" si="13"/>
        <v>1.4752191111455915</v>
      </c>
      <c r="Q38" s="23">
        <f t="shared" si="13"/>
        <v>1.1346565268133872</v>
      </c>
      <c r="R38" s="23">
        <f t="shared" si="13"/>
        <v>1.1557026194955569</v>
      </c>
      <c r="S38" s="23">
        <f t="shared" si="13"/>
        <v>1.4947747082968164</v>
      </c>
      <c r="T38" s="23">
        <f t="shared" si="13"/>
        <v>1.2522497272699837</v>
      </c>
      <c r="U38" s="23">
        <f t="shared" si="13"/>
        <v>1.1358589642833152</v>
      </c>
      <c r="V38" s="23">
        <f t="shared" si="13"/>
        <v>1.2007385938353394</v>
      </c>
      <c r="W38" s="23">
        <f t="shared" si="13"/>
        <v>0.9784274513916955</v>
      </c>
      <c r="X38" s="23">
        <f t="shared" si="13"/>
        <v>0.8871390200827278</v>
      </c>
      <c r="Y38" s="23">
        <f t="shared" si="13"/>
        <v>0.6815403738684438</v>
      </c>
      <c r="Z38" s="23">
        <f t="shared" si="13"/>
        <v>0.32925521973403704</v>
      </c>
      <c r="AA38" s="23">
        <f t="shared" si="13"/>
        <v>0.5004344415883111</v>
      </c>
      <c r="AB38" s="23">
        <f t="shared" si="13"/>
        <v>0.6443134626629643</v>
      </c>
      <c r="AC38" s="23">
        <f t="shared" si="13"/>
        <v>0.5077968280222507</v>
      </c>
      <c r="AD38" s="23">
        <f t="shared" si="13"/>
        <v>0.8468860528772808</v>
      </c>
      <c r="AE38" s="23">
        <f t="shared" si="13"/>
        <v>0.7399122372453633</v>
      </c>
      <c r="AF38" s="23">
        <f t="shared" si="13"/>
        <v>0.7560295560129333</v>
      </c>
      <c r="AG38" s="23">
        <f t="shared" si="13"/>
        <v>0.8061739738569145</v>
      </c>
      <c r="AH38" s="23">
        <f t="shared" si="13"/>
        <v>0.6422900176965953</v>
      </c>
      <c r="AI38" s="23">
        <f t="shared" si="13"/>
        <v>0.7127423808404529</v>
      </c>
      <c r="AJ38" s="23">
        <f t="shared" si="13"/>
        <v>0.5554510082016009</v>
      </c>
      <c r="AK38" s="23">
        <f t="shared" si="13"/>
        <v>0.6317045278109106</v>
      </c>
      <c r="AL38" s="23">
        <f t="shared" si="13"/>
        <v>0.43479817399973797</v>
      </c>
      <c r="AM38" s="23">
        <f t="shared" si="13"/>
        <v>0.365552716906663</v>
      </c>
      <c r="AN38" s="23">
        <f t="shared" si="13"/>
        <v>0.46734163712420695</v>
      </c>
      <c r="AO38" s="23">
        <f t="shared" si="13"/>
        <v>0.304543374202936</v>
      </c>
      <c r="AP38" s="23">
        <f t="shared" si="13"/>
        <v>0.18472867994626085</v>
      </c>
      <c r="AQ38" s="23">
        <f t="shared" si="13"/>
        <v>0.0749475367242951</v>
      </c>
      <c r="AR38" s="23">
        <f t="shared" si="13"/>
        <v>0.04876107214633407</v>
      </c>
      <c r="AS38" s="23">
        <f t="shared" si="13"/>
        <v>0.05520452257337638</v>
      </c>
      <c r="AT38" s="23">
        <f t="shared" si="13"/>
        <v>0.038005001557635865</v>
      </c>
      <c r="AU38" s="23">
        <f t="shared" si="13"/>
        <v>0.04443622299248773</v>
      </c>
      <c r="AV38" s="23">
        <f t="shared" si="13"/>
        <v>0.022153906151274327</v>
      </c>
      <c r="AW38" s="23">
        <f t="shared" si="13"/>
        <v>0.06194579967588254</v>
      </c>
      <c r="AX38" s="23">
        <f t="shared" si="13"/>
        <v>-0.2075163804229163</v>
      </c>
      <c r="AY38" s="23">
        <f t="shared" si="10"/>
        <v>-0.1672225726535288</v>
      </c>
      <c r="AZ38" s="23">
        <f t="shared" si="10"/>
        <v>-0.0008252130295147708</v>
      </c>
      <c r="BA38" s="23">
        <f t="shared" si="10"/>
        <v>-0.10368186623000497</v>
      </c>
      <c r="BB38" s="23">
        <f t="shared" si="10"/>
        <v>-0.11307893923070367</v>
      </c>
    </row>
    <row r="39" spans="1:54" ht="12">
      <c r="A39" s="36" t="s">
        <v>797</v>
      </c>
      <c r="B39" s="41" t="s">
        <v>194</v>
      </c>
      <c r="C39" s="41" t="s">
        <v>194</v>
      </c>
      <c r="D39" s="41" t="s">
        <v>194</v>
      </c>
      <c r="E39" s="41" t="s">
        <v>194</v>
      </c>
      <c r="F39" s="41" t="s">
        <v>194</v>
      </c>
      <c r="G39" s="23">
        <f aca="true" t="shared" si="14" ref="G39:AX39">G34/F34*100-100</f>
        <v>2.288549767124536</v>
      </c>
      <c r="H39" s="23">
        <f t="shared" si="14"/>
        <v>1.5902536136326972</v>
      </c>
      <c r="I39" s="23">
        <f t="shared" si="14"/>
        <v>4.476502007366207</v>
      </c>
      <c r="J39" s="23">
        <f t="shared" si="14"/>
        <v>0.6063054484127406</v>
      </c>
      <c r="K39" s="23">
        <f t="shared" si="14"/>
        <v>0.4005991458984113</v>
      </c>
      <c r="L39" s="23">
        <f t="shared" si="14"/>
        <v>0.36075127683415076</v>
      </c>
      <c r="M39" s="23">
        <f t="shared" si="14"/>
        <v>-0.10374050956200165</v>
      </c>
      <c r="N39" s="23">
        <f t="shared" si="14"/>
        <v>0.28225825601441557</v>
      </c>
      <c r="O39" s="23">
        <f t="shared" si="14"/>
        <v>0.718419382642395</v>
      </c>
      <c r="P39" s="23">
        <f t="shared" si="14"/>
        <v>0.2115904549194738</v>
      </c>
      <c r="Q39" s="23">
        <f t="shared" si="14"/>
        <v>-0.5208211143694967</v>
      </c>
      <c r="R39" s="23">
        <f t="shared" si="14"/>
        <v>-0.1131995377685513</v>
      </c>
      <c r="S39" s="23">
        <f t="shared" si="14"/>
        <v>-0.12198481092354996</v>
      </c>
      <c r="T39" s="23">
        <f t="shared" si="14"/>
        <v>0.2909148215270818</v>
      </c>
      <c r="U39" s="23">
        <f t="shared" si="14"/>
        <v>0.35103929000182177</v>
      </c>
      <c r="V39" s="23">
        <f t="shared" si="14"/>
        <v>0.40070150165196594</v>
      </c>
      <c r="W39" s="23">
        <f t="shared" si="14"/>
        <v>-0.05349436749538938</v>
      </c>
      <c r="X39" s="23">
        <f t="shared" si="14"/>
        <v>-0.2765094890192046</v>
      </c>
      <c r="Y39" s="23">
        <f t="shared" si="14"/>
        <v>-0.1777571924378094</v>
      </c>
      <c r="Z39" s="23">
        <f t="shared" si="14"/>
        <v>-0.959497631431276</v>
      </c>
      <c r="AA39" s="23">
        <f t="shared" si="14"/>
        <v>-1.4357005272096188</v>
      </c>
      <c r="AB39" s="23">
        <f t="shared" si="14"/>
        <v>-1.62120671991471</v>
      </c>
      <c r="AC39" s="23">
        <f t="shared" si="14"/>
        <v>-0.6762425528442009</v>
      </c>
      <c r="AD39" s="23">
        <f t="shared" si="14"/>
        <v>0.0869340862142991</v>
      </c>
      <c r="AE39" s="23">
        <f t="shared" si="14"/>
        <v>0.05599012209458465</v>
      </c>
      <c r="AF39" s="23">
        <f t="shared" si="14"/>
        <v>0.26157862866500636</v>
      </c>
      <c r="AG39" s="23">
        <f t="shared" si="14"/>
        <v>0.3320943219891035</v>
      </c>
      <c r="AH39" s="23">
        <f t="shared" si="14"/>
        <v>-0.005709624796082835</v>
      </c>
      <c r="AI39" s="23">
        <f t="shared" si="14"/>
        <v>0.06378830765214616</v>
      </c>
      <c r="AJ39" s="23">
        <f t="shared" si="14"/>
        <v>-0.14102739681359822</v>
      </c>
      <c r="AK39" s="23">
        <f t="shared" si="14"/>
        <v>-0.23053399968326005</v>
      </c>
      <c r="AL39" s="23">
        <f t="shared" si="14"/>
        <v>-0.7431117744186935</v>
      </c>
      <c r="AM39" s="23">
        <f t="shared" si="14"/>
        <v>-0.503018772113208</v>
      </c>
      <c r="AN39" s="23">
        <f t="shared" si="14"/>
        <v>-0.753123099586233</v>
      </c>
      <c r="AO39" s="23">
        <f t="shared" si="14"/>
        <v>-0.19885063996180463</v>
      </c>
      <c r="AP39" s="23">
        <f t="shared" si="14"/>
        <v>-0.2730233826459596</v>
      </c>
      <c r="AQ39" s="23">
        <f t="shared" si="14"/>
        <v>-0.3574789597379038</v>
      </c>
      <c r="AR39" s="23">
        <f t="shared" si="14"/>
        <v>-0.7518670410850063</v>
      </c>
      <c r="AS39" s="23">
        <f t="shared" si="14"/>
        <v>-0.5565525968496416</v>
      </c>
      <c r="AT39" s="23">
        <f t="shared" si="14"/>
        <v>-0.8496505703285919</v>
      </c>
      <c r="AU39" s="23">
        <f t="shared" si="14"/>
        <v>-0.7394281388707213</v>
      </c>
      <c r="AV39" s="23">
        <f t="shared" si="14"/>
        <v>-0.6378236348321025</v>
      </c>
      <c r="AW39" s="23">
        <f t="shared" si="14"/>
        <v>0.031223725845237027</v>
      </c>
      <c r="AX39" s="23">
        <f t="shared" si="14"/>
        <v>-0.694554642774321</v>
      </c>
      <c r="AY39" s="23">
        <f t="shared" si="10"/>
        <v>-0.7638574273281904</v>
      </c>
      <c r="AZ39" s="23">
        <f t="shared" si="10"/>
        <v>-0.6522416160586602</v>
      </c>
      <c r="BA39" s="23">
        <f t="shared" si="10"/>
        <v>-0.48517923489870896</v>
      </c>
      <c r="BB39" s="23">
        <f t="shared" si="10"/>
        <v>-0.15320787946691894</v>
      </c>
    </row>
    <row r="40" ht="12">
      <c r="A40" s="69" t="s">
        <v>798</v>
      </c>
    </row>
    <row r="41" spans="1:7" ht="12">
      <c r="A41" s="69" t="s">
        <v>799</v>
      </c>
      <c r="G41" s="74"/>
    </row>
    <row r="42" ht="12">
      <c r="A42" s="69" t="s">
        <v>800</v>
      </c>
    </row>
    <row r="43" ht="12">
      <c r="A43" s="69" t="s">
        <v>801</v>
      </c>
    </row>
    <row r="44" ht="12">
      <c r="A44" s="94" t="s">
        <v>804</v>
      </c>
    </row>
    <row r="46" spans="6:54" ht="12"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</row>
  </sheetData>
  <sheetProtection/>
  <mergeCells count="1">
    <mergeCell ref="A1:AQ1"/>
  </mergeCells>
  <printOptions horizontalCentered="1" verticalCentered="1"/>
  <pageMargins left="0.4330708661417323" right="0.3937007874015748" top="0.44" bottom="0.32" header="0.32" footer="0.22"/>
  <pageSetup fitToHeight="1" fitToWidth="1"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:O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102" t="s">
        <v>258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6" customFormat="1" ht="20.25" customHeight="1">
      <c r="A2" s="51" t="s">
        <v>0</v>
      </c>
      <c r="B2" s="45" t="s">
        <v>105</v>
      </c>
      <c r="C2" s="45" t="s">
        <v>106</v>
      </c>
      <c r="D2" s="45" t="s">
        <v>116</v>
      </c>
      <c r="E2" s="45" t="s">
        <v>107</v>
      </c>
      <c r="F2" s="45" t="s">
        <v>108</v>
      </c>
      <c r="G2" s="45" t="s">
        <v>109</v>
      </c>
      <c r="H2" s="45" t="s">
        <v>110</v>
      </c>
      <c r="I2" s="45" t="s">
        <v>111</v>
      </c>
      <c r="J2" s="45" t="s">
        <v>112</v>
      </c>
      <c r="K2" s="45" t="s">
        <v>113</v>
      </c>
      <c r="L2" s="45" t="s">
        <v>114</v>
      </c>
      <c r="M2" s="45" t="s">
        <v>115</v>
      </c>
      <c r="N2" s="46" t="s">
        <v>51</v>
      </c>
      <c r="O2" s="46" t="s">
        <v>104</v>
      </c>
    </row>
    <row r="3" spans="1:15" s="48" customFormat="1" ht="20.25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22610665</v>
      </c>
      <c r="C4" s="4">
        <v>22615997</v>
      </c>
      <c r="D4" s="4">
        <v>22621478</v>
      </c>
      <c r="E4" s="4">
        <v>22626589</v>
      </c>
      <c r="F4" s="4">
        <v>22632661</v>
      </c>
      <c r="G4" s="4">
        <v>22640250</v>
      </c>
      <c r="H4" s="4">
        <v>22647160</v>
      </c>
      <c r="I4" s="4">
        <v>22653642</v>
      </c>
      <c r="J4" s="4">
        <v>22659341</v>
      </c>
      <c r="K4" s="4">
        <v>22668274</v>
      </c>
      <c r="L4" s="4">
        <v>22678940</v>
      </c>
      <c r="M4" s="12">
        <v>22689122</v>
      </c>
      <c r="N4" s="22">
        <f>+M4-'2003'!M4</f>
        <v>84572</v>
      </c>
      <c r="O4" s="23">
        <f>+N4/'2003'!M4*100</f>
        <v>0.3741370653253438</v>
      </c>
    </row>
    <row r="5" spans="1:15" ht="13.5" customHeight="1">
      <c r="A5" s="30" t="s">
        <v>156</v>
      </c>
      <c r="B5" s="4">
        <v>22540699</v>
      </c>
      <c r="C5" s="4">
        <v>22545969</v>
      </c>
      <c r="D5" s="4">
        <v>22551322</v>
      </c>
      <c r="E5" s="4">
        <v>22556079</v>
      </c>
      <c r="F5" s="4">
        <v>22561992</v>
      </c>
      <c r="G5" s="4">
        <v>22569282</v>
      </c>
      <c r="H5" s="4">
        <v>22575838</v>
      </c>
      <c r="I5" s="4">
        <v>22581960</v>
      </c>
      <c r="J5" s="4">
        <v>22587361</v>
      </c>
      <c r="K5" s="4">
        <v>22596044</v>
      </c>
      <c r="L5" s="4">
        <v>22606435</v>
      </c>
      <c r="M5" s="12">
        <v>22615307</v>
      </c>
      <c r="N5" s="22">
        <f>+M5-'2003'!M5</f>
        <v>80546</v>
      </c>
      <c r="O5" s="23">
        <f>+N5/'2003'!M5*100</f>
        <v>0.3574300166751269</v>
      </c>
    </row>
    <row r="6" spans="1:15" ht="13.5" customHeight="1">
      <c r="A6" s="30" t="s">
        <v>157</v>
      </c>
      <c r="B6" s="4">
        <v>18403618</v>
      </c>
      <c r="C6" s="4">
        <v>18408004</v>
      </c>
      <c r="D6" s="4">
        <v>18414142</v>
      </c>
      <c r="E6" s="4">
        <v>18419885</v>
      </c>
      <c r="F6" s="4">
        <v>18426039</v>
      </c>
      <c r="G6" s="4">
        <v>18432964</v>
      </c>
      <c r="H6" s="4">
        <v>18439624</v>
      </c>
      <c r="I6" s="4">
        <v>18446088</v>
      </c>
      <c r="J6" s="4">
        <v>18454175</v>
      </c>
      <c r="K6" s="4">
        <v>18462130</v>
      </c>
      <c r="L6" s="4">
        <v>18471182</v>
      </c>
      <c r="M6" s="12">
        <v>18480158</v>
      </c>
      <c r="N6" s="22">
        <f>+M6-'2003'!M6</f>
        <v>81885</v>
      </c>
      <c r="O6" s="23">
        <f>+N6/'2003'!M6*100</f>
        <v>0.4450689475039315</v>
      </c>
    </row>
    <row r="7" spans="1:15" ht="13.5" customHeight="1">
      <c r="A7" s="31" t="s">
        <v>158</v>
      </c>
      <c r="B7" s="4">
        <v>3678667</v>
      </c>
      <c r="C7" s="4">
        <v>3681494</v>
      </c>
      <c r="D7" s="4">
        <v>3684017</v>
      </c>
      <c r="E7" s="4">
        <v>3686687</v>
      </c>
      <c r="F7" s="4">
        <v>3689664</v>
      </c>
      <c r="G7" s="4">
        <v>3692115</v>
      </c>
      <c r="H7" s="4">
        <v>3694608</v>
      </c>
      <c r="I7" s="4">
        <v>3697246</v>
      </c>
      <c r="J7" s="4">
        <v>3700163</v>
      </c>
      <c r="K7" s="4">
        <v>3702715</v>
      </c>
      <c r="L7" s="4">
        <v>3705291</v>
      </c>
      <c r="M7" s="12">
        <v>3708099</v>
      </c>
      <c r="N7" s="22">
        <f>+M7-'2003'!M7</f>
        <v>31566</v>
      </c>
      <c r="O7" s="23">
        <f>+N7/'2003'!M7*100</f>
        <v>0.8585806247353145</v>
      </c>
    </row>
    <row r="8" spans="1:15" ht="13.5" customHeight="1">
      <c r="A8" s="31" t="s">
        <v>159</v>
      </c>
      <c r="B8" s="4">
        <v>463215</v>
      </c>
      <c r="C8" s="4">
        <v>462930</v>
      </c>
      <c r="D8" s="4">
        <v>462758</v>
      </c>
      <c r="E8" s="4">
        <v>462614</v>
      </c>
      <c r="F8" s="4">
        <v>462477</v>
      </c>
      <c r="G8" s="4">
        <v>462313</v>
      </c>
      <c r="H8" s="4">
        <v>462285</v>
      </c>
      <c r="I8" s="4">
        <v>462249</v>
      </c>
      <c r="J8" s="4">
        <v>462232</v>
      </c>
      <c r="K8" s="4">
        <v>462240</v>
      </c>
      <c r="L8" s="4">
        <v>462271</v>
      </c>
      <c r="M8" s="12">
        <v>462286</v>
      </c>
      <c r="N8" s="22">
        <f>+M8-'2003'!M8</f>
        <v>-999</v>
      </c>
      <c r="O8" s="23">
        <f>+N8/'2003'!M8*100</f>
        <v>-0.21563400498613167</v>
      </c>
    </row>
    <row r="9" spans="1:15" ht="13.5" customHeight="1">
      <c r="A9" s="31" t="s">
        <v>160</v>
      </c>
      <c r="B9" s="4">
        <v>1824247</v>
      </c>
      <c r="C9" s="4">
        <v>1826610</v>
      </c>
      <c r="D9" s="4">
        <v>1828926</v>
      </c>
      <c r="E9" s="4">
        <v>1831409</v>
      </c>
      <c r="F9" s="4">
        <v>1834045</v>
      </c>
      <c r="G9" s="4">
        <v>1837050</v>
      </c>
      <c r="H9" s="4">
        <v>1839691</v>
      </c>
      <c r="I9" s="4">
        <v>1842468</v>
      </c>
      <c r="J9" s="4">
        <v>1845608</v>
      </c>
      <c r="K9" s="4">
        <v>1847977</v>
      </c>
      <c r="L9" s="4">
        <v>1850605</v>
      </c>
      <c r="M9" s="12">
        <v>1853029</v>
      </c>
      <c r="N9" s="22">
        <f>+M9-'2003'!M9</f>
        <v>30954</v>
      </c>
      <c r="O9" s="23">
        <f>+N9/'2003'!M9*100</f>
        <v>1.698832375176653</v>
      </c>
    </row>
    <row r="10" spans="1:15" ht="13.5" customHeight="1">
      <c r="A10" s="31" t="s">
        <v>161</v>
      </c>
      <c r="B10" s="4">
        <v>459726</v>
      </c>
      <c r="C10" s="4">
        <v>460349</v>
      </c>
      <c r="D10" s="4">
        <v>460927</v>
      </c>
      <c r="E10" s="4">
        <v>461566</v>
      </c>
      <c r="F10" s="4">
        <v>462169</v>
      </c>
      <c r="G10" s="4">
        <v>462718</v>
      </c>
      <c r="H10" s="4">
        <v>463321</v>
      </c>
      <c r="I10" s="4">
        <v>464033</v>
      </c>
      <c r="J10" s="4">
        <v>465161</v>
      </c>
      <c r="K10" s="4">
        <v>465742</v>
      </c>
      <c r="L10" s="4">
        <v>466364</v>
      </c>
      <c r="M10" s="12">
        <v>467246</v>
      </c>
      <c r="N10" s="22">
        <f>+M10-'2003'!M10</f>
        <v>7959</v>
      </c>
      <c r="O10" s="23">
        <f>+N10/'2003'!M10*100</f>
        <v>1.7329033915612677</v>
      </c>
    </row>
    <row r="11" spans="1:15" ht="13.5" customHeight="1">
      <c r="A11" s="31" t="s">
        <v>162</v>
      </c>
      <c r="B11" s="4">
        <v>560830</v>
      </c>
      <c r="C11" s="4">
        <v>560798</v>
      </c>
      <c r="D11" s="4">
        <v>560863</v>
      </c>
      <c r="E11" s="4">
        <v>560597</v>
      </c>
      <c r="F11" s="4">
        <v>560453</v>
      </c>
      <c r="G11" s="4">
        <v>560497</v>
      </c>
      <c r="H11" s="4">
        <v>560465</v>
      </c>
      <c r="I11" s="4">
        <v>560520</v>
      </c>
      <c r="J11" s="4">
        <v>560475</v>
      </c>
      <c r="K11" s="4">
        <v>560563</v>
      </c>
      <c r="L11" s="4">
        <v>560700</v>
      </c>
      <c r="M11" s="12">
        <v>560643</v>
      </c>
      <c r="N11" s="22">
        <f>+M11-'2003'!M11</f>
        <v>-260</v>
      </c>
      <c r="O11" s="23">
        <f>+N11/'2003'!M11*100</f>
        <v>-0.04635382588433294</v>
      </c>
    </row>
    <row r="12" spans="1:15" ht="13.5" customHeight="1">
      <c r="A12" s="31" t="s">
        <v>163</v>
      </c>
      <c r="B12" s="4">
        <v>1521107</v>
      </c>
      <c r="C12" s="4">
        <v>1521582</v>
      </c>
      <c r="D12" s="4">
        <v>1521965</v>
      </c>
      <c r="E12" s="4">
        <v>1522459</v>
      </c>
      <c r="F12" s="4">
        <v>1522986</v>
      </c>
      <c r="G12" s="4">
        <v>1523398</v>
      </c>
      <c r="H12" s="4">
        <v>1523708</v>
      </c>
      <c r="I12" s="4">
        <v>1524165</v>
      </c>
      <c r="J12" s="4">
        <v>1524678</v>
      </c>
      <c r="K12" s="4">
        <v>1525417</v>
      </c>
      <c r="L12" s="4">
        <v>1526202</v>
      </c>
      <c r="M12" s="12">
        <v>1527040</v>
      </c>
      <c r="N12" s="22">
        <f>+M12-'2003'!M12</f>
        <v>6664</v>
      </c>
      <c r="O12" s="23">
        <f>+N12/'2003'!M12*100</f>
        <v>0.43831262792888076</v>
      </c>
    </row>
    <row r="13" spans="1:15" ht="13.5" customHeight="1">
      <c r="A13" s="31" t="s">
        <v>164</v>
      </c>
      <c r="B13" s="4">
        <v>1316650</v>
      </c>
      <c r="C13" s="4">
        <v>1316706</v>
      </c>
      <c r="D13" s="4">
        <v>1316771</v>
      </c>
      <c r="E13" s="4">
        <v>1316321</v>
      </c>
      <c r="F13" s="4">
        <v>1315886</v>
      </c>
      <c r="G13" s="4">
        <v>1316045</v>
      </c>
      <c r="H13" s="4">
        <v>1316137</v>
      </c>
      <c r="I13" s="4">
        <v>1316124</v>
      </c>
      <c r="J13" s="4">
        <v>1316171</v>
      </c>
      <c r="K13" s="4">
        <v>1316420</v>
      </c>
      <c r="L13" s="4">
        <v>1316820</v>
      </c>
      <c r="M13" s="12">
        <v>1316762</v>
      </c>
      <c r="N13" s="22">
        <f>+M13-'2003'!M13</f>
        <v>319</v>
      </c>
      <c r="O13" s="23">
        <f>+N13/'2003'!M13*100</f>
        <v>0.02423196446788809</v>
      </c>
    </row>
    <row r="14" spans="1:15" ht="13.5" customHeight="1">
      <c r="A14" s="31" t="s">
        <v>165</v>
      </c>
      <c r="B14" s="4">
        <v>540180</v>
      </c>
      <c r="C14" s="4">
        <v>539949</v>
      </c>
      <c r="D14" s="4">
        <v>539899</v>
      </c>
      <c r="E14" s="4">
        <v>539721</v>
      </c>
      <c r="F14" s="4">
        <v>539431</v>
      </c>
      <c r="G14" s="4">
        <v>538965</v>
      </c>
      <c r="H14" s="4">
        <v>538834</v>
      </c>
      <c r="I14" s="4">
        <v>538711</v>
      </c>
      <c r="J14" s="4">
        <v>538713</v>
      </c>
      <c r="K14" s="4">
        <v>538657</v>
      </c>
      <c r="L14" s="4">
        <v>538537</v>
      </c>
      <c r="M14" s="12">
        <v>538413</v>
      </c>
      <c r="N14" s="22">
        <f>+M14-'2003'!M14</f>
        <v>-1984</v>
      </c>
      <c r="O14" s="23">
        <f>+N14/'2003'!M14*100</f>
        <v>-0.3671374933613621</v>
      </c>
    </row>
    <row r="15" spans="1:15" ht="13.5" customHeight="1">
      <c r="A15" s="31" t="s">
        <v>166</v>
      </c>
      <c r="B15" s="4">
        <v>739951</v>
      </c>
      <c r="C15" s="4">
        <v>739166</v>
      </c>
      <c r="D15" s="4">
        <v>738703</v>
      </c>
      <c r="E15" s="4">
        <v>738298</v>
      </c>
      <c r="F15" s="4">
        <v>738158</v>
      </c>
      <c r="G15" s="4">
        <v>738213</v>
      </c>
      <c r="H15" s="4">
        <v>737987</v>
      </c>
      <c r="I15" s="4">
        <v>737558</v>
      </c>
      <c r="J15" s="4">
        <v>737358</v>
      </c>
      <c r="K15" s="4">
        <v>737213</v>
      </c>
      <c r="L15" s="4">
        <v>737009</v>
      </c>
      <c r="M15" s="12">
        <v>736772</v>
      </c>
      <c r="N15" s="22">
        <f>+M15-'2003'!M15</f>
        <v>-3729</v>
      </c>
      <c r="O15" s="23">
        <f>+N15/'2003'!M15*100</f>
        <v>-0.5035779830142025</v>
      </c>
    </row>
    <row r="16" spans="1:15" ht="13.5" customHeight="1">
      <c r="A16" s="31" t="s">
        <v>167</v>
      </c>
      <c r="B16" s="4">
        <v>560289</v>
      </c>
      <c r="C16" s="4">
        <v>559881</v>
      </c>
      <c r="D16" s="4">
        <v>559789</v>
      </c>
      <c r="E16" s="4">
        <v>559329</v>
      </c>
      <c r="F16" s="4">
        <v>558932</v>
      </c>
      <c r="G16" s="4">
        <v>558501</v>
      </c>
      <c r="H16" s="4">
        <v>558254</v>
      </c>
      <c r="I16" s="4">
        <v>557955</v>
      </c>
      <c r="J16" s="4">
        <v>557842</v>
      </c>
      <c r="K16" s="4">
        <v>557921</v>
      </c>
      <c r="L16" s="4">
        <v>557898</v>
      </c>
      <c r="M16" s="12">
        <v>557903</v>
      </c>
      <c r="N16" s="22">
        <f>+M16-'2003'!M16</f>
        <v>-2507</v>
      </c>
      <c r="O16" s="23">
        <f>+N16/'2003'!M16*100</f>
        <v>-0.44735104655520064</v>
      </c>
    </row>
    <row r="17" spans="1:15" ht="13.5" customHeight="1">
      <c r="A17" s="31" t="s">
        <v>168</v>
      </c>
      <c r="B17" s="4">
        <v>1106706</v>
      </c>
      <c r="C17" s="4">
        <v>1106406</v>
      </c>
      <c r="D17" s="4">
        <v>1106345</v>
      </c>
      <c r="E17" s="4">
        <v>1105983</v>
      </c>
      <c r="F17" s="4">
        <v>1105748</v>
      </c>
      <c r="G17" s="4">
        <v>1105466</v>
      </c>
      <c r="H17" s="4">
        <v>1105265</v>
      </c>
      <c r="I17" s="4">
        <v>1105319</v>
      </c>
      <c r="J17" s="4">
        <v>1105177</v>
      </c>
      <c r="K17" s="4">
        <v>1105514</v>
      </c>
      <c r="L17" s="4">
        <v>1105455</v>
      </c>
      <c r="M17" s="12">
        <v>1105674</v>
      </c>
      <c r="N17" s="22">
        <f>+M17-'2003'!M17</f>
        <v>-1159</v>
      </c>
      <c r="O17" s="23">
        <f>+N17/'2003'!M17*100</f>
        <v>-0.10471317714596512</v>
      </c>
    </row>
    <row r="18" spans="1:15" ht="13.5" customHeight="1">
      <c r="A18" s="31" t="s">
        <v>169</v>
      </c>
      <c r="B18" s="4">
        <v>1237543</v>
      </c>
      <c r="C18" s="4">
        <v>1237416</v>
      </c>
      <c r="D18" s="4">
        <v>1237525</v>
      </c>
      <c r="E18" s="4">
        <v>1237501</v>
      </c>
      <c r="F18" s="4">
        <v>1237265</v>
      </c>
      <c r="G18" s="4">
        <v>1237547</v>
      </c>
      <c r="H18" s="4">
        <v>1237540</v>
      </c>
      <c r="I18" s="4">
        <v>1237607</v>
      </c>
      <c r="J18" s="4">
        <v>1237917</v>
      </c>
      <c r="K18" s="4">
        <v>1238176</v>
      </c>
      <c r="L18" s="4">
        <v>1238448</v>
      </c>
      <c r="M18" s="12">
        <v>1238925</v>
      </c>
      <c r="N18" s="22">
        <f>+M18-'2003'!M18</f>
        <v>1456</v>
      </c>
      <c r="O18" s="23">
        <f>+N18/'2003'!M18*100</f>
        <v>0.11765951308679247</v>
      </c>
    </row>
    <row r="19" spans="1:15" ht="13.5" customHeight="1">
      <c r="A19" s="31" t="s">
        <v>170</v>
      </c>
      <c r="B19" s="4">
        <v>903721</v>
      </c>
      <c r="C19" s="4">
        <v>903412</v>
      </c>
      <c r="D19" s="4">
        <v>903162</v>
      </c>
      <c r="E19" s="4">
        <v>902639</v>
      </c>
      <c r="F19" s="4">
        <v>902323</v>
      </c>
      <c r="G19" s="4">
        <v>901765</v>
      </c>
      <c r="H19" s="4">
        <v>901507</v>
      </c>
      <c r="I19" s="4">
        <v>901114</v>
      </c>
      <c r="J19" s="4">
        <v>900686</v>
      </c>
      <c r="K19" s="4">
        <v>900599</v>
      </c>
      <c r="L19" s="4">
        <v>900361</v>
      </c>
      <c r="M19" s="12">
        <v>900199</v>
      </c>
      <c r="N19" s="22">
        <f>+M19-'2003'!M19</f>
        <v>-3573</v>
      </c>
      <c r="O19" s="23">
        <f>+N19/'2003'!M19*100</f>
        <v>-0.39534307325298856</v>
      </c>
    </row>
    <row r="20" spans="1:15" ht="13.5" customHeight="1">
      <c r="A20" s="31" t="s">
        <v>171</v>
      </c>
      <c r="B20" s="4">
        <v>242685</v>
      </c>
      <c r="C20" s="4">
        <v>242393</v>
      </c>
      <c r="D20" s="4">
        <v>242225</v>
      </c>
      <c r="E20" s="4">
        <v>241955</v>
      </c>
      <c r="F20" s="4">
        <v>241676</v>
      </c>
      <c r="G20" s="4">
        <v>241332</v>
      </c>
      <c r="H20" s="4">
        <v>241192</v>
      </c>
      <c r="I20" s="4">
        <v>240869</v>
      </c>
      <c r="J20" s="4">
        <v>240739</v>
      </c>
      <c r="K20" s="4">
        <v>240596</v>
      </c>
      <c r="L20" s="4">
        <v>240529</v>
      </c>
      <c r="M20" s="12">
        <v>240373</v>
      </c>
      <c r="N20" s="22">
        <f>+M20-'2003'!M20</f>
        <v>-2469</v>
      </c>
      <c r="O20" s="23">
        <f>+N20/'2003'!M20*100</f>
        <v>-1.0167104537106433</v>
      </c>
    </row>
    <row r="21" spans="1:15" ht="13.5" customHeight="1">
      <c r="A21" s="31" t="s">
        <v>172</v>
      </c>
      <c r="B21" s="4">
        <v>351045</v>
      </c>
      <c r="C21" s="4">
        <v>350829</v>
      </c>
      <c r="D21" s="4">
        <v>350587</v>
      </c>
      <c r="E21" s="4">
        <v>350468</v>
      </c>
      <c r="F21" s="4">
        <v>350135</v>
      </c>
      <c r="G21" s="4">
        <v>349976</v>
      </c>
      <c r="H21" s="4">
        <v>349733</v>
      </c>
      <c r="I21" s="4">
        <v>349625</v>
      </c>
      <c r="J21" s="4">
        <v>349360</v>
      </c>
      <c r="K21" s="4">
        <v>349320</v>
      </c>
      <c r="L21" s="4">
        <v>349252</v>
      </c>
      <c r="M21" s="12">
        <v>349149</v>
      </c>
      <c r="N21" s="22">
        <f>+M21-'2003'!M21</f>
        <v>-1997</v>
      </c>
      <c r="O21" s="23">
        <f>+N21/'2003'!M21*100</f>
        <v>-0.5687093117962329</v>
      </c>
    </row>
    <row r="22" spans="1:15" ht="13.5" customHeight="1">
      <c r="A22" s="31" t="s">
        <v>173</v>
      </c>
      <c r="B22" s="4">
        <v>92238</v>
      </c>
      <c r="C22" s="4">
        <v>92068</v>
      </c>
      <c r="D22" s="4">
        <v>91949</v>
      </c>
      <c r="E22" s="4">
        <v>91885</v>
      </c>
      <c r="F22" s="4">
        <v>91840</v>
      </c>
      <c r="G22" s="4">
        <v>91822</v>
      </c>
      <c r="H22" s="4">
        <v>91796</v>
      </c>
      <c r="I22" s="4">
        <v>91767</v>
      </c>
      <c r="J22" s="4">
        <v>91783</v>
      </c>
      <c r="K22" s="4">
        <v>91742</v>
      </c>
      <c r="L22" s="4">
        <v>91753</v>
      </c>
      <c r="M22" s="12">
        <v>91808</v>
      </c>
      <c r="N22" s="22">
        <f>+M22-'2003'!M22</f>
        <v>-445</v>
      </c>
      <c r="O22" s="23">
        <f>+N22/'2003'!M22*100</f>
        <v>-0.4823691370470337</v>
      </c>
    </row>
    <row r="23" spans="1:15" ht="13.5" customHeight="1">
      <c r="A23" s="31" t="s">
        <v>174</v>
      </c>
      <c r="B23" s="4">
        <v>392214</v>
      </c>
      <c r="C23" s="4">
        <v>392344</v>
      </c>
      <c r="D23" s="4">
        <v>392403</v>
      </c>
      <c r="E23" s="4">
        <v>392487</v>
      </c>
      <c r="F23" s="4">
        <v>392342</v>
      </c>
      <c r="G23" s="4">
        <v>392279</v>
      </c>
      <c r="H23" s="4">
        <v>392256</v>
      </c>
      <c r="I23" s="4">
        <v>392313</v>
      </c>
      <c r="J23" s="4">
        <v>392289</v>
      </c>
      <c r="K23" s="4">
        <v>392214</v>
      </c>
      <c r="L23" s="4">
        <v>392220</v>
      </c>
      <c r="M23" s="12">
        <v>392337</v>
      </c>
      <c r="N23" s="22">
        <f>+M23-'2003'!M23</f>
        <v>95</v>
      </c>
      <c r="O23" s="23">
        <f>+N23/'2003'!M23*100</f>
        <v>0.024219741894034804</v>
      </c>
    </row>
    <row r="24" spans="1:15" ht="13.5" customHeight="1">
      <c r="A24" s="31" t="s">
        <v>175</v>
      </c>
      <c r="B24" s="4">
        <v>383158</v>
      </c>
      <c r="C24" s="4">
        <v>383370</v>
      </c>
      <c r="D24" s="4">
        <v>383655</v>
      </c>
      <c r="E24" s="4">
        <v>384044</v>
      </c>
      <c r="F24" s="4">
        <v>384384</v>
      </c>
      <c r="G24" s="4">
        <v>384843</v>
      </c>
      <c r="H24" s="4">
        <v>385267</v>
      </c>
      <c r="I24" s="4">
        <v>385583</v>
      </c>
      <c r="J24" s="4">
        <v>385771</v>
      </c>
      <c r="K24" s="4">
        <v>385999</v>
      </c>
      <c r="L24" s="4">
        <v>386647</v>
      </c>
      <c r="M24" s="12">
        <v>386950</v>
      </c>
      <c r="N24" s="22">
        <f>+M24-'2003'!M24</f>
        <v>4053</v>
      </c>
      <c r="O24" s="23">
        <f>+N24/'2003'!M24*100</f>
        <v>1.058509207436987</v>
      </c>
    </row>
    <row r="25" spans="1:15" ht="13.5" customHeight="1">
      <c r="A25" s="31" t="s">
        <v>176</v>
      </c>
      <c r="B25" s="4">
        <v>1009921</v>
      </c>
      <c r="C25" s="4">
        <v>1010612</v>
      </c>
      <c r="D25" s="4">
        <v>1011613</v>
      </c>
      <c r="E25" s="4">
        <v>1012846</v>
      </c>
      <c r="F25" s="4">
        <v>1014080</v>
      </c>
      <c r="G25" s="4">
        <v>1015440</v>
      </c>
      <c r="H25" s="4">
        <v>1016520</v>
      </c>
      <c r="I25" s="4">
        <v>1017232</v>
      </c>
      <c r="J25" s="4">
        <v>1018023</v>
      </c>
      <c r="K25" s="4">
        <v>1018909</v>
      </c>
      <c r="L25" s="4">
        <v>1020034</v>
      </c>
      <c r="M25" s="12">
        <v>1021292</v>
      </c>
      <c r="N25" s="22">
        <f>+M25-'2003'!M25</f>
        <v>11905</v>
      </c>
      <c r="O25" s="23">
        <f>+N25/'2003'!M25*100</f>
        <v>1.1794287027671249</v>
      </c>
    </row>
    <row r="26" spans="1:15" ht="13.5" customHeight="1">
      <c r="A26" s="31" t="s">
        <v>177</v>
      </c>
      <c r="B26" s="4">
        <v>269584</v>
      </c>
      <c r="C26" s="4">
        <v>269592</v>
      </c>
      <c r="D26" s="4">
        <v>269681</v>
      </c>
      <c r="E26" s="4">
        <v>269930</v>
      </c>
      <c r="F26" s="4">
        <v>270143</v>
      </c>
      <c r="G26" s="4">
        <v>270156</v>
      </c>
      <c r="H26" s="4">
        <v>270152</v>
      </c>
      <c r="I26" s="4">
        <v>270157</v>
      </c>
      <c r="J26" s="4">
        <v>270241</v>
      </c>
      <c r="K26" s="4">
        <v>270254</v>
      </c>
      <c r="L26" s="4">
        <v>270286</v>
      </c>
      <c r="M26" s="12">
        <v>270341</v>
      </c>
      <c r="N26" s="22">
        <f>+M26-'2003'!M26</f>
        <v>747</v>
      </c>
      <c r="O26" s="23">
        <f>+N26/'2003'!M26*100</f>
        <v>0.2770833178779943</v>
      </c>
    </row>
    <row r="27" spans="1:15" ht="13.5" customHeight="1">
      <c r="A27" s="31" t="s">
        <v>178</v>
      </c>
      <c r="B27" s="4">
        <v>749941</v>
      </c>
      <c r="C27" s="4">
        <v>750097</v>
      </c>
      <c r="D27" s="4">
        <v>750379</v>
      </c>
      <c r="E27" s="4">
        <v>751146</v>
      </c>
      <c r="F27" s="4">
        <v>751902</v>
      </c>
      <c r="G27" s="4">
        <v>752523</v>
      </c>
      <c r="H27" s="4">
        <v>753106</v>
      </c>
      <c r="I27" s="4">
        <v>753473</v>
      </c>
      <c r="J27" s="4">
        <v>753788</v>
      </c>
      <c r="K27" s="4">
        <v>753942</v>
      </c>
      <c r="L27" s="4">
        <v>754500</v>
      </c>
      <c r="M27" s="12">
        <v>754917</v>
      </c>
      <c r="N27" s="22">
        <f>+M27-'2003'!M27</f>
        <v>5289</v>
      </c>
      <c r="O27" s="23">
        <f>+N27/'2003'!M27*100</f>
        <v>0.7055499527765772</v>
      </c>
    </row>
    <row r="28" spans="1:15" ht="13.5" customHeight="1">
      <c r="A28" s="30" t="s">
        <v>179</v>
      </c>
      <c r="B28" s="4">
        <v>2627382</v>
      </c>
      <c r="C28" s="4">
        <v>2627843</v>
      </c>
      <c r="D28" s="4">
        <v>2627029</v>
      </c>
      <c r="E28" s="4">
        <v>2625895</v>
      </c>
      <c r="F28" s="4">
        <v>2625512</v>
      </c>
      <c r="G28" s="4">
        <v>2625445</v>
      </c>
      <c r="H28" s="4">
        <v>2624858</v>
      </c>
      <c r="I28" s="4">
        <v>2624139</v>
      </c>
      <c r="J28" s="4">
        <v>2621641</v>
      </c>
      <c r="K28" s="4">
        <v>2621826</v>
      </c>
      <c r="L28" s="4">
        <v>2622565</v>
      </c>
      <c r="M28" s="12">
        <v>2622472</v>
      </c>
      <c r="N28" s="22">
        <f>+M28-'2003'!M28</f>
        <v>-4666</v>
      </c>
      <c r="O28" s="23">
        <f>+N28/'2003'!M28*100</f>
        <v>-0.17760772369019062</v>
      </c>
    </row>
    <row r="29" spans="1:15" ht="13.5" customHeight="1">
      <c r="A29" s="30" t="s">
        <v>180</v>
      </c>
      <c r="B29" s="4">
        <v>1509699</v>
      </c>
      <c r="C29" s="4">
        <v>1510122</v>
      </c>
      <c r="D29" s="4">
        <v>1510151</v>
      </c>
      <c r="E29" s="4">
        <v>1510299</v>
      </c>
      <c r="F29" s="4">
        <v>1510441</v>
      </c>
      <c r="G29" s="4">
        <v>1510873</v>
      </c>
      <c r="H29" s="4">
        <v>1511356</v>
      </c>
      <c r="I29" s="4">
        <v>1511733</v>
      </c>
      <c r="J29" s="4">
        <v>1511545</v>
      </c>
      <c r="K29" s="4">
        <v>1512088</v>
      </c>
      <c r="L29" s="4">
        <v>1512688</v>
      </c>
      <c r="M29" s="12">
        <v>1512677</v>
      </c>
      <c r="N29" s="22">
        <f>+M29-'2003'!M29</f>
        <v>3327</v>
      </c>
      <c r="O29" s="23">
        <f>+N29/'2003'!M29*100</f>
        <v>0.2204260111968728</v>
      </c>
    </row>
    <row r="30" spans="1:15" ht="13.5" customHeight="1">
      <c r="A30" s="30" t="s">
        <v>181</v>
      </c>
      <c r="B30" s="4">
        <v>69966</v>
      </c>
      <c r="C30" s="4">
        <v>70028</v>
      </c>
      <c r="D30" s="4">
        <v>70156</v>
      </c>
      <c r="E30" s="4">
        <v>70510</v>
      </c>
      <c r="F30" s="4">
        <v>70669</v>
      </c>
      <c r="G30" s="4">
        <v>70968</v>
      </c>
      <c r="H30" s="4">
        <v>71322</v>
      </c>
      <c r="I30" s="4">
        <v>71682</v>
      </c>
      <c r="J30" s="4">
        <v>71980</v>
      </c>
      <c r="K30" s="4">
        <v>72230</v>
      </c>
      <c r="L30" s="4">
        <v>72505</v>
      </c>
      <c r="M30" s="12">
        <v>73815</v>
      </c>
      <c r="N30" s="22">
        <f>+M30-'2003'!M30</f>
        <v>4026</v>
      </c>
      <c r="O30" s="23">
        <f>+N30/'2003'!M30*100</f>
        <v>5.7688174354124575</v>
      </c>
    </row>
    <row r="31" spans="1:15" ht="13.5" customHeight="1">
      <c r="A31" s="31" t="s">
        <v>182</v>
      </c>
      <c r="B31" s="4">
        <v>61159</v>
      </c>
      <c r="C31" s="4">
        <v>61215</v>
      </c>
      <c r="D31" s="4">
        <v>61332</v>
      </c>
      <c r="E31" s="4">
        <v>61614</v>
      </c>
      <c r="F31" s="4">
        <v>61757</v>
      </c>
      <c r="G31" s="4">
        <v>61990</v>
      </c>
      <c r="H31" s="4">
        <v>62209</v>
      </c>
      <c r="I31" s="4">
        <v>62493</v>
      </c>
      <c r="J31" s="4">
        <v>62753</v>
      </c>
      <c r="K31" s="4">
        <v>62986</v>
      </c>
      <c r="L31" s="4">
        <v>63246</v>
      </c>
      <c r="M31" s="12">
        <v>64456</v>
      </c>
      <c r="N31" s="22">
        <f>+M31-'2003'!M31</f>
        <v>3473</v>
      </c>
      <c r="O31" s="23">
        <f>+N31/'2003'!M31*100</f>
        <v>5.695029762392799</v>
      </c>
    </row>
    <row r="32" spans="1:15" ht="13.5" customHeight="1" thickBot="1">
      <c r="A32" s="32" t="s">
        <v>183</v>
      </c>
      <c r="B32" s="53">
        <v>8807</v>
      </c>
      <c r="C32" s="53">
        <v>8813</v>
      </c>
      <c r="D32" s="53">
        <v>8824</v>
      </c>
      <c r="E32" s="53">
        <v>8896</v>
      </c>
      <c r="F32" s="53">
        <v>8912</v>
      </c>
      <c r="G32" s="53">
        <v>8978</v>
      </c>
      <c r="H32" s="53">
        <v>9113</v>
      </c>
      <c r="I32" s="53">
        <v>9189</v>
      </c>
      <c r="J32" s="53">
        <v>9227</v>
      </c>
      <c r="K32" s="53">
        <v>9244</v>
      </c>
      <c r="L32" s="53">
        <v>9259</v>
      </c>
      <c r="M32" s="54">
        <v>9359</v>
      </c>
      <c r="N32" s="22">
        <f>+M32-'2003'!M32</f>
        <v>553</v>
      </c>
      <c r="O32" s="23">
        <f>+N32/'2003'!M32*100</f>
        <v>6.279809220985691</v>
      </c>
    </row>
    <row r="33" spans="1:19" ht="12.75" thickTop="1">
      <c r="A33" s="57" t="s">
        <v>185</v>
      </c>
      <c r="B33" s="58">
        <f>SUM(B34:B37)</f>
        <v>22540699</v>
      </c>
      <c r="C33" s="58">
        <f aca="true" t="shared" si="0" ref="C33:K33">SUM(C34:C37)</f>
        <v>22545969</v>
      </c>
      <c r="D33" s="58">
        <f t="shared" si="0"/>
        <v>22551322</v>
      </c>
      <c r="E33" s="58">
        <f t="shared" si="0"/>
        <v>22556079</v>
      </c>
      <c r="F33" s="58">
        <f t="shared" si="0"/>
        <v>22561992</v>
      </c>
      <c r="G33" s="58">
        <f t="shared" si="0"/>
        <v>22569282</v>
      </c>
      <c r="H33" s="58">
        <f t="shared" si="0"/>
        <v>22575838</v>
      </c>
      <c r="I33" s="58">
        <f t="shared" si="0"/>
        <v>22581960</v>
      </c>
      <c r="J33" s="58">
        <f t="shared" si="0"/>
        <v>22587361</v>
      </c>
      <c r="K33" s="58">
        <f t="shared" si="0"/>
        <v>22596044</v>
      </c>
      <c r="L33" s="58">
        <f>SUM(L34:L37)</f>
        <v>22606435</v>
      </c>
      <c r="M33" s="58">
        <f>SUM(M34:M37)</f>
        <v>22615307</v>
      </c>
      <c r="N33" s="58">
        <f>+M33-'2003'!M33</f>
        <v>80546</v>
      </c>
      <c r="O33" s="73">
        <f>+N33/'2003'!M33*100</f>
        <v>0.3574300166751269</v>
      </c>
      <c r="P33" s="7"/>
      <c r="Q33" s="7"/>
      <c r="R33" s="7"/>
      <c r="S33" s="7"/>
    </row>
    <row r="34" spans="1:19" ht="12">
      <c r="A34" s="35" t="s">
        <v>186</v>
      </c>
      <c r="B34" s="39">
        <f aca="true" t="shared" si="1" ref="B34:L34">SUM(B$28,B$23:B$24,B$7:B$10)</f>
        <v>9828609</v>
      </c>
      <c r="C34" s="39">
        <f t="shared" si="1"/>
        <v>9834940</v>
      </c>
      <c r="D34" s="39">
        <f t="shared" si="1"/>
        <v>9839715</v>
      </c>
      <c r="E34" s="39">
        <f t="shared" si="1"/>
        <v>9844702</v>
      </c>
      <c r="F34" s="39">
        <f t="shared" si="1"/>
        <v>9850593</v>
      </c>
      <c r="G34" s="39">
        <f t="shared" si="1"/>
        <v>9856763</v>
      </c>
      <c r="H34" s="39">
        <f t="shared" si="1"/>
        <v>9862286</v>
      </c>
      <c r="I34" s="39">
        <f t="shared" si="1"/>
        <v>9868031</v>
      </c>
      <c r="J34" s="39">
        <f t="shared" si="1"/>
        <v>9872865</v>
      </c>
      <c r="K34" s="39">
        <f t="shared" si="1"/>
        <v>9878713</v>
      </c>
      <c r="L34" s="39">
        <f t="shared" si="1"/>
        <v>9885963</v>
      </c>
      <c r="M34" s="39">
        <f>SUM(M$28,M$23:M$24,M$7:M$10)</f>
        <v>9892419</v>
      </c>
      <c r="N34" s="15">
        <f>+M34-'2003'!M34</f>
        <v>68962</v>
      </c>
      <c r="O34" s="16">
        <f>+N34/'2003'!M34*100</f>
        <v>0.7020135579562267</v>
      </c>
      <c r="P34" s="8"/>
      <c r="Q34" s="8"/>
      <c r="R34" s="8"/>
      <c r="S34" s="8"/>
    </row>
    <row r="35" spans="1:19" ht="12">
      <c r="A35" s="36" t="s">
        <v>187</v>
      </c>
      <c r="B35" s="39">
        <f aca="true" t="shared" si="2" ref="B35:M35">SUM(B$25,B$11:B$15)</f>
        <v>5688639</v>
      </c>
      <c r="C35" s="39">
        <f t="shared" si="2"/>
        <v>5688813</v>
      </c>
      <c r="D35" s="39">
        <f t="shared" si="2"/>
        <v>5689814</v>
      </c>
      <c r="E35" s="39">
        <f t="shared" si="2"/>
        <v>5690242</v>
      </c>
      <c r="F35" s="39">
        <f t="shared" si="2"/>
        <v>5690994</v>
      </c>
      <c r="G35" s="39">
        <f t="shared" si="2"/>
        <v>5692558</v>
      </c>
      <c r="H35" s="39">
        <f t="shared" si="2"/>
        <v>5693651</v>
      </c>
      <c r="I35" s="39">
        <f t="shared" si="2"/>
        <v>5694310</v>
      </c>
      <c r="J35" s="39">
        <f t="shared" si="2"/>
        <v>5695418</v>
      </c>
      <c r="K35" s="39">
        <f t="shared" si="2"/>
        <v>5697179</v>
      </c>
      <c r="L35" s="39">
        <f t="shared" si="2"/>
        <v>5699302</v>
      </c>
      <c r="M35" s="39">
        <f t="shared" si="2"/>
        <v>5700922</v>
      </c>
      <c r="N35" s="15">
        <f>+M35-'2003'!M35</f>
        <v>12915</v>
      </c>
      <c r="O35" s="16">
        <f>+N35/'2003'!M35*100</f>
        <v>0.22705668259550313</v>
      </c>
      <c r="P35" s="8"/>
      <c r="Q35" s="8"/>
      <c r="R35" s="8"/>
      <c r="S35" s="8"/>
    </row>
    <row r="36" spans="1:19" ht="12">
      <c r="A36" s="36" t="s">
        <v>188</v>
      </c>
      <c r="B36" s="39">
        <f aca="true" t="shared" si="3" ref="B36:M36">SUM(B$26:B$27,B$29,B$16:B$19,B$22)</f>
        <v>6429721</v>
      </c>
      <c r="C36" s="39">
        <f t="shared" si="3"/>
        <v>6428994</v>
      </c>
      <c r="D36" s="39">
        <f t="shared" si="3"/>
        <v>6428981</v>
      </c>
      <c r="E36" s="39">
        <f t="shared" si="3"/>
        <v>6428712</v>
      </c>
      <c r="F36" s="39">
        <f t="shared" si="3"/>
        <v>6428594</v>
      </c>
      <c r="G36" s="39">
        <f t="shared" si="3"/>
        <v>6428653</v>
      </c>
      <c r="H36" s="39">
        <f t="shared" si="3"/>
        <v>6428976</v>
      </c>
      <c r="I36" s="39">
        <f t="shared" si="3"/>
        <v>6429125</v>
      </c>
      <c r="J36" s="39">
        <f t="shared" si="3"/>
        <v>6428979</v>
      </c>
      <c r="K36" s="39">
        <f t="shared" si="3"/>
        <v>6430236</v>
      </c>
      <c r="L36" s="39">
        <f t="shared" si="3"/>
        <v>6431389</v>
      </c>
      <c r="M36" s="39">
        <f t="shared" si="3"/>
        <v>6432444</v>
      </c>
      <c r="N36" s="15">
        <f>+M36-'2003'!M36</f>
        <v>3135</v>
      </c>
      <c r="O36" s="16">
        <f>+N36/'2003'!M36*100</f>
        <v>0.04876107214632241</v>
      </c>
      <c r="P36" s="8"/>
      <c r="Q36" s="8"/>
      <c r="R36" s="8"/>
      <c r="S36" s="8"/>
    </row>
    <row r="37" spans="1:19" ht="12">
      <c r="A37" s="36" t="s">
        <v>189</v>
      </c>
      <c r="B37" s="40">
        <f aca="true" t="shared" si="4" ref="B37:M37">SUM(B$20:B$21)</f>
        <v>593730</v>
      </c>
      <c r="C37" s="40">
        <f t="shared" si="4"/>
        <v>593222</v>
      </c>
      <c r="D37" s="40">
        <f t="shared" si="4"/>
        <v>592812</v>
      </c>
      <c r="E37" s="40">
        <f t="shared" si="4"/>
        <v>592423</v>
      </c>
      <c r="F37" s="40">
        <f t="shared" si="4"/>
        <v>591811</v>
      </c>
      <c r="G37" s="40">
        <f t="shared" si="4"/>
        <v>591308</v>
      </c>
      <c r="H37" s="40">
        <f t="shared" si="4"/>
        <v>590925</v>
      </c>
      <c r="I37" s="40">
        <f t="shared" si="4"/>
        <v>590494</v>
      </c>
      <c r="J37" s="40">
        <f t="shared" si="4"/>
        <v>590099</v>
      </c>
      <c r="K37" s="40">
        <f t="shared" si="4"/>
        <v>589916</v>
      </c>
      <c r="L37" s="40">
        <f t="shared" si="4"/>
        <v>589781</v>
      </c>
      <c r="M37" s="40">
        <f t="shared" si="4"/>
        <v>589522</v>
      </c>
      <c r="N37" s="15">
        <f>+M37-'2003'!M37</f>
        <v>-4466</v>
      </c>
      <c r="O37" s="16">
        <f>+N37/'2003'!M37*100</f>
        <v>-0.7518670410850051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sheetProtection/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O1"/>
    </sheetView>
  </sheetViews>
  <sheetFormatPr defaultColWidth="9.33203125" defaultRowHeight="12"/>
  <cols>
    <col min="1" max="1" width="25.33203125" style="2" customWidth="1"/>
    <col min="2" max="15" width="11.83203125" style="24" customWidth="1"/>
    <col min="16" max="16384" width="9.33203125" style="24" customWidth="1"/>
  </cols>
  <sheetData>
    <row r="1" spans="1:15" s="2" customFormat="1" ht="17.25" customHeight="1">
      <c r="A1" s="102" t="s">
        <v>214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6" customFormat="1" ht="22.5" customHeight="1">
      <c r="A2" s="51" t="s">
        <v>0</v>
      </c>
      <c r="B2" s="45" t="s">
        <v>102</v>
      </c>
      <c r="C2" s="45" t="s">
        <v>91</v>
      </c>
      <c r="D2" s="45" t="s">
        <v>92</v>
      </c>
      <c r="E2" s="45" t="s">
        <v>93</v>
      </c>
      <c r="F2" s="45" t="s">
        <v>94</v>
      </c>
      <c r="G2" s="45" t="s">
        <v>95</v>
      </c>
      <c r="H2" s="45" t="s">
        <v>96</v>
      </c>
      <c r="I2" s="45" t="s">
        <v>97</v>
      </c>
      <c r="J2" s="45" t="s">
        <v>98</v>
      </c>
      <c r="K2" s="45" t="s">
        <v>99</v>
      </c>
      <c r="L2" s="45" t="s">
        <v>100</v>
      </c>
      <c r="M2" s="45" t="s">
        <v>101</v>
      </c>
      <c r="N2" s="46" t="s">
        <v>89</v>
      </c>
      <c r="O2" s="46" t="s">
        <v>90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22528673</v>
      </c>
      <c r="C4" s="4">
        <v>22533951</v>
      </c>
      <c r="D4" s="4">
        <v>22540155</v>
      </c>
      <c r="E4" s="4">
        <v>22545429</v>
      </c>
      <c r="F4" s="4">
        <v>22549292</v>
      </c>
      <c r="G4" s="4">
        <v>22554253</v>
      </c>
      <c r="H4" s="4">
        <v>22560996</v>
      </c>
      <c r="I4" s="4">
        <v>22567203</v>
      </c>
      <c r="J4" s="4">
        <v>22573965</v>
      </c>
      <c r="K4" s="4">
        <v>22584281</v>
      </c>
      <c r="L4" s="4">
        <v>22593641</v>
      </c>
      <c r="M4" s="12">
        <v>22604550</v>
      </c>
      <c r="N4" s="22">
        <f>+M4-'2002'!M4</f>
        <v>83774</v>
      </c>
      <c r="O4" s="23">
        <f>+N4/'2002'!M4*100</f>
        <v>0.3719854058314864</v>
      </c>
    </row>
    <row r="5" spans="1:15" ht="13.5" customHeight="1">
      <c r="A5" s="30" t="s">
        <v>156</v>
      </c>
      <c r="B5" s="4">
        <v>22460778</v>
      </c>
      <c r="C5" s="4">
        <v>22465879</v>
      </c>
      <c r="D5" s="4">
        <v>22471881</v>
      </c>
      <c r="E5" s="4">
        <v>22477095</v>
      </c>
      <c r="F5" s="4">
        <v>22480978</v>
      </c>
      <c r="G5" s="4">
        <v>22485840</v>
      </c>
      <c r="H5" s="4">
        <v>22492507</v>
      </c>
      <c r="I5" s="4">
        <v>22498484</v>
      </c>
      <c r="J5" s="4">
        <v>22505050</v>
      </c>
      <c r="K5" s="4">
        <v>22515057</v>
      </c>
      <c r="L5" s="4">
        <v>22524137</v>
      </c>
      <c r="M5" s="12">
        <v>22534761</v>
      </c>
      <c r="N5" s="22">
        <f>+M5-'2002'!M5</f>
        <v>81681</v>
      </c>
      <c r="O5" s="23">
        <f>+N5/'2002'!M5*100</f>
        <v>0.3637852802377224</v>
      </c>
    </row>
    <row r="6" spans="1:15" ht="13.5" customHeight="1">
      <c r="A6" s="30" t="s">
        <v>157</v>
      </c>
      <c r="B6" s="4">
        <v>18311344</v>
      </c>
      <c r="C6" s="4">
        <v>18317878</v>
      </c>
      <c r="D6" s="4">
        <v>18324899</v>
      </c>
      <c r="E6" s="4">
        <v>18331324</v>
      </c>
      <c r="F6" s="4">
        <v>18338763</v>
      </c>
      <c r="G6" s="4">
        <v>18345963</v>
      </c>
      <c r="H6" s="4">
        <v>18354099</v>
      </c>
      <c r="I6" s="4">
        <v>18361945</v>
      </c>
      <c r="J6" s="4">
        <v>18370461</v>
      </c>
      <c r="K6" s="4">
        <v>18379768</v>
      </c>
      <c r="L6" s="4">
        <v>18388662</v>
      </c>
      <c r="M6" s="12">
        <v>18398273</v>
      </c>
      <c r="N6" s="22">
        <f>+M6-'2002'!M6</f>
        <v>96559</v>
      </c>
      <c r="O6" s="23">
        <f>+N6/'2002'!M6*100</f>
        <v>0.5275953935243443</v>
      </c>
    </row>
    <row r="7" spans="1:15" ht="13.5" customHeight="1">
      <c r="A7" s="31" t="s">
        <v>158</v>
      </c>
      <c r="B7" s="4">
        <v>3644747</v>
      </c>
      <c r="C7" s="4">
        <v>3647919</v>
      </c>
      <c r="D7" s="4">
        <v>3651248</v>
      </c>
      <c r="E7" s="4">
        <v>3654067</v>
      </c>
      <c r="F7" s="4">
        <v>3657049</v>
      </c>
      <c r="G7" s="4">
        <v>3659211</v>
      </c>
      <c r="H7" s="4">
        <v>3661597</v>
      </c>
      <c r="I7" s="4">
        <v>3664693</v>
      </c>
      <c r="J7" s="4">
        <v>3667967</v>
      </c>
      <c r="K7" s="4">
        <v>3670635</v>
      </c>
      <c r="L7" s="4">
        <v>3672976</v>
      </c>
      <c r="M7" s="12">
        <v>3676533</v>
      </c>
      <c r="N7" s="22">
        <f>+M7-'2002'!M7</f>
        <v>35087</v>
      </c>
      <c r="O7" s="23">
        <f>+N7/'2002'!M7*100</f>
        <v>0.9635458002123333</v>
      </c>
    </row>
    <row r="8" spans="1:15" ht="13.5" customHeight="1">
      <c r="A8" s="31" t="s">
        <v>159</v>
      </c>
      <c r="B8" s="4">
        <v>464119</v>
      </c>
      <c r="C8" s="4">
        <v>463989</v>
      </c>
      <c r="D8" s="4">
        <v>463954</v>
      </c>
      <c r="E8" s="4">
        <v>463797</v>
      </c>
      <c r="F8" s="4">
        <v>463664</v>
      </c>
      <c r="G8" s="4">
        <v>463606</v>
      </c>
      <c r="H8" s="4">
        <v>463458</v>
      </c>
      <c r="I8" s="4">
        <v>463451</v>
      </c>
      <c r="J8" s="4">
        <v>463325</v>
      </c>
      <c r="K8" s="4">
        <v>463310</v>
      </c>
      <c r="L8" s="4">
        <v>463328</v>
      </c>
      <c r="M8" s="12">
        <v>463285</v>
      </c>
      <c r="N8" s="22">
        <f>+M8-'2002'!M8</f>
        <v>-822</v>
      </c>
      <c r="O8" s="23">
        <f>+N8/'2002'!M8*100</f>
        <v>-0.1771143292387316</v>
      </c>
    </row>
    <row r="9" spans="1:15" ht="13.5" customHeight="1">
      <c r="A9" s="31" t="s">
        <v>160</v>
      </c>
      <c r="B9" s="4">
        <v>1794639</v>
      </c>
      <c r="C9" s="4">
        <v>1796701</v>
      </c>
      <c r="D9" s="4">
        <v>1799061</v>
      </c>
      <c r="E9" s="4">
        <v>1800818</v>
      </c>
      <c r="F9" s="4">
        <v>1803177</v>
      </c>
      <c r="G9" s="4">
        <v>1805707</v>
      </c>
      <c r="H9" s="4">
        <v>1808525</v>
      </c>
      <c r="I9" s="4">
        <v>1811298</v>
      </c>
      <c r="J9" s="4">
        <v>1814299</v>
      </c>
      <c r="K9" s="4">
        <v>1817035</v>
      </c>
      <c r="L9" s="4">
        <v>1819433</v>
      </c>
      <c r="M9" s="12">
        <v>1822075</v>
      </c>
      <c r="N9" s="22">
        <f>+M9-'2002'!M9</f>
        <v>29472</v>
      </c>
      <c r="O9" s="23">
        <f>+N9/'2002'!M9*100</f>
        <v>1.6440896283226123</v>
      </c>
    </row>
    <row r="10" spans="1:15" ht="13.5" customHeight="1">
      <c r="A10" s="31" t="s">
        <v>161</v>
      </c>
      <c r="B10" s="4">
        <v>453193</v>
      </c>
      <c r="C10" s="4">
        <v>453431</v>
      </c>
      <c r="D10" s="4">
        <v>453906</v>
      </c>
      <c r="E10" s="4">
        <v>454297</v>
      </c>
      <c r="F10" s="4">
        <v>454862</v>
      </c>
      <c r="G10" s="4">
        <v>455354</v>
      </c>
      <c r="H10" s="4">
        <v>455907</v>
      </c>
      <c r="I10" s="4">
        <v>456621</v>
      </c>
      <c r="J10" s="4">
        <v>457453</v>
      </c>
      <c r="K10" s="4">
        <v>458135</v>
      </c>
      <c r="L10" s="4">
        <v>458743</v>
      </c>
      <c r="M10" s="12">
        <v>459287</v>
      </c>
      <c r="N10" s="22">
        <f>+M10-'2002'!M10</f>
        <v>6608</v>
      </c>
      <c r="O10" s="23">
        <f>+N10/'2002'!M10*100</f>
        <v>1.4597540420474553</v>
      </c>
    </row>
    <row r="11" spans="1:15" ht="13.5" customHeight="1">
      <c r="A11" s="31" t="s">
        <v>162</v>
      </c>
      <c r="B11" s="4">
        <v>560793</v>
      </c>
      <c r="C11" s="4">
        <v>560760</v>
      </c>
      <c r="D11" s="4">
        <v>560581</v>
      </c>
      <c r="E11" s="4">
        <v>560591</v>
      </c>
      <c r="F11" s="4">
        <v>560479</v>
      </c>
      <c r="G11" s="4">
        <v>560488</v>
      </c>
      <c r="H11" s="4">
        <v>560574</v>
      </c>
      <c r="I11" s="4">
        <v>560623</v>
      </c>
      <c r="J11" s="4">
        <v>560635</v>
      </c>
      <c r="K11" s="4">
        <v>560753</v>
      </c>
      <c r="L11" s="4">
        <v>560938</v>
      </c>
      <c r="M11" s="12">
        <v>560903</v>
      </c>
      <c r="N11" s="22">
        <f>+M11-'2002'!M11</f>
        <v>137</v>
      </c>
      <c r="O11" s="23">
        <f>+N11/'2002'!M11*100</f>
        <v>0.02443086777729035</v>
      </c>
    </row>
    <row r="12" spans="1:15" ht="13.5" customHeight="1">
      <c r="A12" s="31" t="s">
        <v>163</v>
      </c>
      <c r="B12" s="4">
        <v>1512445</v>
      </c>
      <c r="C12" s="4">
        <v>1513007</v>
      </c>
      <c r="D12" s="4">
        <v>1513537</v>
      </c>
      <c r="E12" s="4">
        <v>1513818</v>
      </c>
      <c r="F12" s="4">
        <v>1514652</v>
      </c>
      <c r="G12" s="4">
        <v>1515473</v>
      </c>
      <c r="H12" s="4">
        <v>1516029</v>
      </c>
      <c r="I12" s="4">
        <v>1516618</v>
      </c>
      <c r="J12" s="4">
        <v>1517385</v>
      </c>
      <c r="K12" s="4">
        <v>1518228</v>
      </c>
      <c r="L12" s="4">
        <v>1519145</v>
      </c>
      <c r="M12" s="12">
        <v>1520376</v>
      </c>
      <c r="N12" s="22">
        <f>+M12-'2002'!M12</f>
        <v>8587</v>
      </c>
      <c r="O12" s="23">
        <f>+N12/'2002'!M12*100</f>
        <v>0.5680025453287463</v>
      </c>
    </row>
    <row r="13" spans="1:15" ht="13.5" customHeight="1">
      <c r="A13" s="31" t="s">
        <v>164</v>
      </c>
      <c r="B13" s="4">
        <v>1316320</v>
      </c>
      <c r="C13" s="4">
        <v>1316404</v>
      </c>
      <c r="D13" s="4">
        <v>1316256</v>
      </c>
      <c r="E13" s="4">
        <v>1316280</v>
      </c>
      <c r="F13" s="4">
        <v>1316131</v>
      </c>
      <c r="G13" s="4">
        <v>1315827</v>
      </c>
      <c r="H13" s="4">
        <v>1315896</v>
      </c>
      <c r="I13" s="4">
        <v>1315834</v>
      </c>
      <c r="J13" s="4">
        <v>1315638</v>
      </c>
      <c r="K13" s="4">
        <v>1315877</v>
      </c>
      <c r="L13" s="4">
        <v>1316034</v>
      </c>
      <c r="M13" s="12">
        <v>1316443</v>
      </c>
      <c r="N13" s="22">
        <f>+M13-'2002'!M13</f>
        <v>264</v>
      </c>
      <c r="O13" s="23">
        <f>+N13/'2002'!M13*100</f>
        <v>0.020058062011322167</v>
      </c>
    </row>
    <row r="14" spans="1:15" ht="13.5" customHeight="1">
      <c r="A14" s="31" t="s">
        <v>165</v>
      </c>
      <c r="B14" s="4">
        <v>541412</v>
      </c>
      <c r="C14" s="4">
        <v>541386</v>
      </c>
      <c r="D14" s="4">
        <v>541222</v>
      </c>
      <c r="E14" s="4">
        <v>541010</v>
      </c>
      <c r="F14" s="4">
        <v>540904</v>
      </c>
      <c r="G14" s="4">
        <v>540682</v>
      </c>
      <c r="H14" s="4">
        <v>540667</v>
      </c>
      <c r="I14" s="4">
        <v>540594</v>
      </c>
      <c r="J14" s="4">
        <v>540375</v>
      </c>
      <c r="K14" s="4">
        <v>540401</v>
      </c>
      <c r="L14" s="4">
        <v>540425</v>
      </c>
      <c r="M14" s="12">
        <v>540397</v>
      </c>
      <c r="N14" s="22">
        <f>+M14-'2002'!M14</f>
        <v>-895</v>
      </c>
      <c r="O14" s="23">
        <f>+N14/'2002'!M14*100</f>
        <v>-0.16534513719027807</v>
      </c>
    </row>
    <row r="15" spans="1:15" ht="13.5" customHeight="1">
      <c r="A15" s="31" t="s">
        <v>166</v>
      </c>
      <c r="B15" s="4">
        <v>742998</v>
      </c>
      <c r="C15" s="4">
        <v>742767</v>
      </c>
      <c r="D15" s="4">
        <v>742406</v>
      </c>
      <c r="E15" s="4">
        <v>742193</v>
      </c>
      <c r="F15" s="4">
        <v>741942</v>
      </c>
      <c r="G15" s="4">
        <v>741930</v>
      </c>
      <c r="H15" s="4">
        <v>741677</v>
      </c>
      <c r="I15" s="4">
        <v>741352</v>
      </c>
      <c r="J15" s="4">
        <v>741222</v>
      </c>
      <c r="K15" s="4">
        <v>741020</v>
      </c>
      <c r="L15" s="4">
        <v>740782</v>
      </c>
      <c r="M15" s="12">
        <v>740501</v>
      </c>
      <c r="N15" s="22">
        <f>+M15-'2002'!M15</f>
        <v>-2296</v>
      </c>
      <c r="O15" s="23">
        <f>+N15/'2002'!M15*100</f>
        <v>-0.30910194844621075</v>
      </c>
    </row>
    <row r="16" spans="1:15" ht="13.5" customHeight="1">
      <c r="A16" s="31" t="s">
        <v>167</v>
      </c>
      <c r="B16" s="4">
        <v>562467</v>
      </c>
      <c r="C16" s="4">
        <v>562010</v>
      </c>
      <c r="D16" s="4">
        <v>561747</v>
      </c>
      <c r="E16" s="4">
        <v>561318</v>
      </c>
      <c r="F16" s="4">
        <v>561252</v>
      </c>
      <c r="G16" s="4">
        <v>560968</v>
      </c>
      <c r="H16" s="4">
        <v>560810</v>
      </c>
      <c r="I16" s="4">
        <v>560667</v>
      </c>
      <c r="J16" s="4">
        <v>560508</v>
      </c>
      <c r="K16" s="4">
        <v>560437</v>
      </c>
      <c r="L16" s="4">
        <v>560449</v>
      </c>
      <c r="M16" s="12">
        <v>560410</v>
      </c>
      <c r="N16" s="22">
        <f>+M16-'2002'!M16</f>
        <v>-1984</v>
      </c>
      <c r="O16" s="23">
        <f>+N16/'2002'!M16*100</f>
        <v>-0.35277759008808773</v>
      </c>
    </row>
    <row r="17" spans="1:15" ht="13.5" customHeight="1">
      <c r="A17" s="31" t="s">
        <v>168</v>
      </c>
      <c r="B17" s="4">
        <v>1107546</v>
      </c>
      <c r="C17" s="4">
        <v>1107138</v>
      </c>
      <c r="D17" s="4">
        <v>1106919</v>
      </c>
      <c r="E17" s="4">
        <v>1106599</v>
      </c>
      <c r="F17" s="4">
        <v>1106610</v>
      </c>
      <c r="G17" s="4">
        <v>1106531</v>
      </c>
      <c r="H17" s="4">
        <v>1106377</v>
      </c>
      <c r="I17" s="4">
        <v>1106338</v>
      </c>
      <c r="J17" s="4">
        <v>1106372</v>
      </c>
      <c r="K17" s="4">
        <v>1106584</v>
      </c>
      <c r="L17" s="4">
        <v>1106795</v>
      </c>
      <c r="M17" s="12">
        <v>1106833</v>
      </c>
      <c r="N17" s="22">
        <f>+M17-'2002'!M17</f>
        <v>-750</v>
      </c>
      <c r="O17" s="23">
        <f>+N17/'2002'!M17*100</f>
        <v>-0.06771501548868121</v>
      </c>
    </row>
    <row r="18" spans="1:15" ht="13.5" customHeight="1">
      <c r="A18" s="31" t="s">
        <v>169</v>
      </c>
      <c r="B18" s="4">
        <v>1234403</v>
      </c>
      <c r="C18" s="4">
        <v>1234821</v>
      </c>
      <c r="D18" s="4">
        <v>1235203</v>
      </c>
      <c r="E18" s="4">
        <v>1235339</v>
      </c>
      <c r="F18" s="4">
        <v>1235373</v>
      </c>
      <c r="G18" s="4">
        <v>1235438</v>
      </c>
      <c r="H18" s="4">
        <v>1235654</v>
      </c>
      <c r="I18" s="4">
        <v>1235932</v>
      </c>
      <c r="J18" s="4">
        <v>1236370</v>
      </c>
      <c r="K18" s="4">
        <v>1236796</v>
      </c>
      <c r="L18" s="4">
        <v>1237340</v>
      </c>
      <c r="M18" s="12">
        <v>1237469</v>
      </c>
      <c r="N18" s="22">
        <f>+M18-'2002'!M18</f>
        <v>4074</v>
      </c>
      <c r="O18" s="23">
        <f>+N18/'2002'!M18*100</f>
        <v>0.3303078089338776</v>
      </c>
    </row>
    <row r="19" spans="1:15" ht="13.5" customHeight="1">
      <c r="A19" s="31" t="s">
        <v>170</v>
      </c>
      <c r="B19" s="4">
        <v>906210</v>
      </c>
      <c r="C19" s="4">
        <v>906008</v>
      </c>
      <c r="D19" s="4">
        <v>905660</v>
      </c>
      <c r="E19" s="4">
        <v>905333</v>
      </c>
      <c r="F19" s="4">
        <v>905154</v>
      </c>
      <c r="G19" s="4">
        <v>904794</v>
      </c>
      <c r="H19" s="4">
        <v>904552</v>
      </c>
      <c r="I19" s="4">
        <v>904241</v>
      </c>
      <c r="J19" s="4">
        <v>903922</v>
      </c>
      <c r="K19" s="4">
        <v>903803</v>
      </c>
      <c r="L19" s="4">
        <v>903887</v>
      </c>
      <c r="M19" s="12">
        <v>903772</v>
      </c>
      <c r="N19" s="22">
        <f>+M19-'2002'!M19</f>
        <v>-2406</v>
      </c>
      <c r="O19" s="23">
        <f>+N19/'2002'!M19*100</f>
        <v>-0.26551074954368786</v>
      </c>
    </row>
    <row r="20" spans="1:15" ht="13.5" customHeight="1">
      <c r="A20" s="31" t="s">
        <v>171</v>
      </c>
      <c r="B20" s="4">
        <v>243947</v>
      </c>
      <c r="C20" s="4">
        <v>243834</v>
      </c>
      <c r="D20" s="4">
        <v>243581</v>
      </c>
      <c r="E20" s="4">
        <v>243718</v>
      </c>
      <c r="F20" s="4">
        <v>244031</v>
      </c>
      <c r="G20" s="4">
        <v>243967</v>
      </c>
      <c r="H20" s="4">
        <v>243886</v>
      </c>
      <c r="I20" s="4">
        <v>243563</v>
      </c>
      <c r="J20" s="4">
        <v>243257</v>
      </c>
      <c r="K20" s="4">
        <v>243163</v>
      </c>
      <c r="L20" s="4">
        <v>243061</v>
      </c>
      <c r="M20" s="12">
        <v>242842</v>
      </c>
      <c r="N20" s="22">
        <f>+M20-'2002'!M20</f>
        <v>-1123</v>
      </c>
      <c r="O20" s="23">
        <f>+N20/'2002'!M20*100</f>
        <v>-0.46031192998995757</v>
      </c>
    </row>
    <row r="21" spans="1:15" ht="13.5" customHeight="1">
      <c r="A21" s="31" t="s">
        <v>172</v>
      </c>
      <c r="B21" s="4">
        <v>352147</v>
      </c>
      <c r="C21" s="4">
        <v>351949</v>
      </c>
      <c r="D21" s="4">
        <v>351631</v>
      </c>
      <c r="E21" s="4">
        <v>351495</v>
      </c>
      <c r="F21" s="4">
        <v>351327</v>
      </c>
      <c r="G21" s="4">
        <v>351206</v>
      </c>
      <c r="H21" s="4">
        <v>351299</v>
      </c>
      <c r="I21" s="4">
        <v>351269</v>
      </c>
      <c r="J21" s="4">
        <v>351238</v>
      </c>
      <c r="K21" s="4">
        <v>351232</v>
      </c>
      <c r="L21" s="4">
        <v>351249</v>
      </c>
      <c r="M21" s="12">
        <v>351146</v>
      </c>
      <c r="N21" s="22">
        <f>+M21-'2002'!M21</f>
        <v>-1008</v>
      </c>
      <c r="O21" s="23">
        <f>+N21/'2002'!M21*100</f>
        <v>-0.2862384070605474</v>
      </c>
    </row>
    <row r="22" spans="1:15" ht="13.5" customHeight="1">
      <c r="A22" s="31" t="s">
        <v>173</v>
      </c>
      <c r="B22" s="4">
        <v>92460</v>
      </c>
      <c r="C22" s="4">
        <v>92434</v>
      </c>
      <c r="D22" s="4">
        <v>92366</v>
      </c>
      <c r="E22" s="4">
        <v>92344</v>
      </c>
      <c r="F22" s="4">
        <v>92328</v>
      </c>
      <c r="G22" s="4">
        <v>92298</v>
      </c>
      <c r="H22" s="4">
        <v>92280</v>
      </c>
      <c r="I22" s="4">
        <v>92301</v>
      </c>
      <c r="J22" s="4">
        <v>92303</v>
      </c>
      <c r="K22" s="4">
        <v>92293</v>
      </c>
      <c r="L22" s="4">
        <v>92262</v>
      </c>
      <c r="M22" s="12">
        <v>92253</v>
      </c>
      <c r="N22" s="22">
        <f>+M22-'2002'!M22</f>
        <v>-193</v>
      </c>
      <c r="O22" s="23">
        <f>+N22/'2002'!M22*100</f>
        <v>-0.2087705254959652</v>
      </c>
    </row>
    <row r="23" spans="1:15" ht="13.5" customHeight="1">
      <c r="A23" s="31" t="s">
        <v>174</v>
      </c>
      <c r="B23" s="4">
        <v>391566</v>
      </c>
      <c r="C23" s="4">
        <v>391626</v>
      </c>
      <c r="D23" s="4">
        <v>391657</v>
      </c>
      <c r="E23" s="4">
        <v>391682</v>
      </c>
      <c r="F23" s="4">
        <v>391694</v>
      </c>
      <c r="G23" s="4">
        <v>391828</v>
      </c>
      <c r="H23" s="4">
        <v>391790</v>
      </c>
      <c r="I23" s="4">
        <v>391879</v>
      </c>
      <c r="J23" s="4">
        <v>391909</v>
      </c>
      <c r="K23" s="4">
        <v>392052</v>
      </c>
      <c r="L23" s="4">
        <v>392200</v>
      </c>
      <c r="M23" s="12">
        <v>392242</v>
      </c>
      <c r="N23" s="22">
        <f>+M23-'2002'!M23</f>
        <v>792</v>
      </c>
      <c r="O23" s="23">
        <f>+N23/'2002'!M23*100</f>
        <v>0.20232469025418315</v>
      </c>
    </row>
    <row r="24" spans="1:15" ht="13.5" customHeight="1">
      <c r="A24" s="31" t="s">
        <v>175</v>
      </c>
      <c r="B24" s="4">
        <v>379182</v>
      </c>
      <c r="C24" s="4">
        <v>379541</v>
      </c>
      <c r="D24" s="4">
        <v>379938</v>
      </c>
      <c r="E24" s="4">
        <v>380307</v>
      </c>
      <c r="F24" s="4">
        <v>380589</v>
      </c>
      <c r="G24" s="4">
        <v>381035</v>
      </c>
      <c r="H24" s="4">
        <v>381456</v>
      </c>
      <c r="I24" s="4">
        <v>381624</v>
      </c>
      <c r="J24" s="4">
        <v>381845</v>
      </c>
      <c r="K24" s="4">
        <v>382154</v>
      </c>
      <c r="L24" s="4">
        <v>382515</v>
      </c>
      <c r="M24" s="12">
        <v>382897</v>
      </c>
      <c r="N24" s="22">
        <f>+M24-'2002'!M24</f>
        <v>4100</v>
      </c>
      <c r="O24" s="23">
        <f>+N24/'2002'!M24*100</f>
        <v>1.0823739364356106</v>
      </c>
    </row>
    <row r="25" spans="1:15" ht="13.5" customHeight="1">
      <c r="A25" s="31" t="s">
        <v>176</v>
      </c>
      <c r="B25" s="4">
        <v>997476</v>
      </c>
      <c r="C25" s="4">
        <v>998156</v>
      </c>
      <c r="D25" s="4">
        <v>999476</v>
      </c>
      <c r="E25" s="4">
        <v>1001053</v>
      </c>
      <c r="F25" s="4">
        <v>1001882</v>
      </c>
      <c r="G25" s="4">
        <v>1003272</v>
      </c>
      <c r="H25" s="4">
        <v>1004522</v>
      </c>
      <c r="I25" s="4">
        <v>1005564</v>
      </c>
      <c r="J25" s="4">
        <v>1006667</v>
      </c>
      <c r="K25" s="4">
        <v>1007659</v>
      </c>
      <c r="L25" s="4">
        <v>1008442</v>
      </c>
      <c r="M25" s="12">
        <v>1009387</v>
      </c>
      <c r="N25" s="22">
        <f>+M25-'2002'!M25</f>
        <v>12681</v>
      </c>
      <c r="O25" s="23">
        <f>+N25/'2002'!M25*100</f>
        <v>1.2722909263112692</v>
      </c>
    </row>
    <row r="26" spans="1:15" ht="13.5" customHeight="1">
      <c r="A26" s="31" t="s">
        <v>177</v>
      </c>
      <c r="B26" s="4">
        <v>267981</v>
      </c>
      <c r="C26" s="4">
        <v>268189</v>
      </c>
      <c r="D26" s="4">
        <v>268263</v>
      </c>
      <c r="E26" s="4">
        <v>268557</v>
      </c>
      <c r="F26" s="4">
        <v>268755</v>
      </c>
      <c r="G26" s="4">
        <v>268947</v>
      </c>
      <c r="H26" s="4">
        <v>269130</v>
      </c>
      <c r="I26" s="4">
        <v>269231</v>
      </c>
      <c r="J26" s="4">
        <v>269313</v>
      </c>
      <c r="K26" s="4">
        <v>269396</v>
      </c>
      <c r="L26" s="4">
        <v>269503</v>
      </c>
      <c r="M26" s="12">
        <v>269594</v>
      </c>
      <c r="N26" s="22">
        <f>+M26-'2002'!M26</f>
        <v>1687</v>
      </c>
      <c r="O26" s="23">
        <f>+N26/'2002'!M26*100</f>
        <v>0.6296961258944335</v>
      </c>
    </row>
    <row r="27" spans="1:15" ht="13.5" customHeight="1">
      <c r="A27" s="31" t="s">
        <v>178</v>
      </c>
      <c r="B27" s="4">
        <v>745293</v>
      </c>
      <c r="C27" s="4">
        <v>745808</v>
      </c>
      <c r="D27" s="4">
        <v>746287</v>
      </c>
      <c r="E27" s="4">
        <v>746708</v>
      </c>
      <c r="F27" s="4">
        <v>746908</v>
      </c>
      <c r="G27" s="4">
        <v>747401</v>
      </c>
      <c r="H27" s="4">
        <v>748013</v>
      </c>
      <c r="I27" s="4">
        <v>748252</v>
      </c>
      <c r="J27" s="4">
        <v>748458</v>
      </c>
      <c r="K27" s="4">
        <v>748805</v>
      </c>
      <c r="L27" s="4">
        <v>749155</v>
      </c>
      <c r="M27" s="12">
        <v>749628</v>
      </c>
      <c r="N27" s="22">
        <f>+M27-'2002'!M27</f>
        <v>4547</v>
      </c>
      <c r="O27" s="23">
        <f>+N27/'2002'!M27*100</f>
        <v>0.6102692190513515</v>
      </c>
    </row>
    <row r="28" spans="1:15" ht="13.5" customHeight="1">
      <c r="A28" s="30" t="s">
        <v>179</v>
      </c>
      <c r="B28" s="4">
        <v>2640303</v>
      </c>
      <c r="C28" s="4">
        <v>2639139</v>
      </c>
      <c r="D28" s="4">
        <v>2638065</v>
      </c>
      <c r="E28" s="4">
        <v>2636955</v>
      </c>
      <c r="F28" s="4">
        <v>2633645</v>
      </c>
      <c r="G28" s="4">
        <v>2631380</v>
      </c>
      <c r="H28" s="4">
        <v>2629874</v>
      </c>
      <c r="I28" s="4">
        <v>2628160</v>
      </c>
      <c r="J28" s="4">
        <v>2626320</v>
      </c>
      <c r="K28" s="4">
        <v>2626652</v>
      </c>
      <c r="L28" s="4">
        <v>2626723</v>
      </c>
      <c r="M28" s="12">
        <v>2627138</v>
      </c>
      <c r="N28" s="22">
        <f>+M28-'2002'!M28</f>
        <v>-14718</v>
      </c>
      <c r="O28" s="23">
        <f>+N28/'2002'!M28*100</f>
        <v>-0.5571083359577509</v>
      </c>
    </row>
    <row r="29" spans="1:15" ht="13.5" customHeight="1">
      <c r="A29" s="30" t="s">
        <v>180</v>
      </c>
      <c r="B29" s="4">
        <v>1509131</v>
      </c>
      <c r="C29" s="4">
        <v>1508862</v>
      </c>
      <c r="D29" s="4">
        <v>1508917</v>
      </c>
      <c r="E29" s="4">
        <v>1508816</v>
      </c>
      <c r="F29" s="4">
        <v>1508570</v>
      </c>
      <c r="G29" s="4">
        <v>1508497</v>
      </c>
      <c r="H29" s="4">
        <v>1508534</v>
      </c>
      <c r="I29" s="4">
        <v>1508379</v>
      </c>
      <c r="J29" s="4">
        <v>1508269</v>
      </c>
      <c r="K29" s="4">
        <v>1508637</v>
      </c>
      <c r="L29" s="4">
        <v>1508752</v>
      </c>
      <c r="M29" s="12">
        <v>1509350</v>
      </c>
      <c r="N29" s="22">
        <f>+M29-'2002'!M29</f>
        <v>-160</v>
      </c>
      <c r="O29" s="23">
        <f>+N29/'2002'!M29*100</f>
        <v>-0.010599466051897636</v>
      </c>
    </row>
    <row r="30" spans="1:15" ht="13.5" customHeight="1">
      <c r="A30" s="30" t="s">
        <v>181</v>
      </c>
      <c r="B30" s="4">
        <v>67895</v>
      </c>
      <c r="C30" s="4">
        <v>68072</v>
      </c>
      <c r="D30" s="4">
        <v>68274</v>
      </c>
      <c r="E30" s="4">
        <v>68334</v>
      </c>
      <c r="F30" s="4">
        <v>68314</v>
      </c>
      <c r="G30" s="4">
        <v>68413</v>
      </c>
      <c r="H30" s="4">
        <v>68489</v>
      </c>
      <c r="I30" s="4">
        <v>68719</v>
      </c>
      <c r="J30" s="4">
        <v>68915</v>
      </c>
      <c r="K30" s="4">
        <v>69224</v>
      </c>
      <c r="L30" s="4">
        <v>69504</v>
      </c>
      <c r="M30" s="12">
        <v>69789</v>
      </c>
      <c r="N30" s="22">
        <f>+M30-'2002'!M30</f>
        <v>2093</v>
      </c>
      <c r="O30" s="23">
        <f>+N30/'2002'!M30*100</f>
        <v>3.0917631765540063</v>
      </c>
    </row>
    <row r="31" spans="1:15" ht="13.5" customHeight="1">
      <c r="A31" s="31" t="s">
        <v>182</v>
      </c>
      <c r="B31" s="4">
        <v>59140</v>
      </c>
      <c r="C31" s="4">
        <v>59311</v>
      </c>
      <c r="D31" s="4">
        <v>59517</v>
      </c>
      <c r="E31" s="4">
        <v>59594</v>
      </c>
      <c r="F31" s="4">
        <v>59601</v>
      </c>
      <c r="G31" s="4">
        <v>59695</v>
      </c>
      <c r="H31" s="4">
        <v>59777</v>
      </c>
      <c r="I31" s="4">
        <v>59996</v>
      </c>
      <c r="J31" s="4">
        <v>60183</v>
      </c>
      <c r="K31" s="4">
        <v>60482</v>
      </c>
      <c r="L31" s="4">
        <v>60731</v>
      </c>
      <c r="M31" s="12">
        <v>60983</v>
      </c>
      <c r="N31" s="22">
        <f>+M31-'2002'!M31</f>
        <v>2050</v>
      </c>
      <c r="O31" s="23">
        <f>+N31/'2002'!M31*100</f>
        <v>3.4785264622537455</v>
      </c>
    </row>
    <row r="32" spans="1:15" ht="13.5" customHeight="1" thickBot="1">
      <c r="A32" s="32" t="s">
        <v>183</v>
      </c>
      <c r="B32" s="53">
        <v>8755</v>
      </c>
      <c r="C32" s="53">
        <v>8761</v>
      </c>
      <c r="D32" s="53">
        <v>8757</v>
      </c>
      <c r="E32" s="53">
        <v>8740</v>
      </c>
      <c r="F32" s="53">
        <v>8713</v>
      </c>
      <c r="G32" s="53">
        <v>8718</v>
      </c>
      <c r="H32" s="53">
        <v>8712</v>
      </c>
      <c r="I32" s="53">
        <v>8723</v>
      </c>
      <c r="J32" s="53">
        <v>8732</v>
      </c>
      <c r="K32" s="53">
        <v>8742</v>
      </c>
      <c r="L32" s="53">
        <v>8773</v>
      </c>
      <c r="M32" s="54">
        <v>8806</v>
      </c>
      <c r="N32" s="55">
        <f>+M32-'2002'!M32</f>
        <v>43</v>
      </c>
      <c r="O32" s="56">
        <f>+N32/'2002'!M32*100</f>
        <v>0.49069953212370193</v>
      </c>
    </row>
    <row r="33" spans="1:15" ht="12.75" thickTop="1">
      <c r="A33" s="57" t="s">
        <v>185</v>
      </c>
      <c r="B33" s="58">
        <f aca="true" t="shared" si="0" ref="B33:M33">SUM(B34:B37)</f>
        <v>22460778</v>
      </c>
      <c r="C33" s="58">
        <f t="shared" si="0"/>
        <v>22465879</v>
      </c>
      <c r="D33" s="58">
        <f t="shared" si="0"/>
        <v>22471881</v>
      </c>
      <c r="E33" s="58">
        <f t="shared" si="0"/>
        <v>22477095</v>
      </c>
      <c r="F33" s="58">
        <f t="shared" si="0"/>
        <v>22480978</v>
      </c>
      <c r="G33" s="58">
        <f t="shared" si="0"/>
        <v>22485840</v>
      </c>
      <c r="H33" s="58">
        <f t="shared" si="0"/>
        <v>22492507</v>
      </c>
      <c r="I33" s="58">
        <f t="shared" si="0"/>
        <v>22498484</v>
      </c>
      <c r="J33" s="58">
        <f t="shared" si="0"/>
        <v>22505050</v>
      </c>
      <c r="K33" s="58">
        <f t="shared" si="0"/>
        <v>22515057</v>
      </c>
      <c r="L33" s="58">
        <f t="shared" si="0"/>
        <v>22524137</v>
      </c>
      <c r="M33" s="58">
        <f t="shared" si="0"/>
        <v>22534761</v>
      </c>
      <c r="N33" s="59">
        <f>M33-'2001'!M33</f>
        <v>195002</v>
      </c>
      <c r="O33" s="60">
        <f>M33/'2001'!M33*100-100</f>
        <v>0.8728921381828627</v>
      </c>
    </row>
    <row r="34" spans="1:15" ht="12">
      <c r="A34" s="35" t="s">
        <v>186</v>
      </c>
      <c r="B34" s="39">
        <f aca="true" t="shared" si="1" ref="B34:M34">SUM(B$28,B$23:B$24,B$7:B$10)</f>
        <v>9767749</v>
      </c>
      <c r="C34" s="39">
        <f t="shared" si="1"/>
        <v>9772346</v>
      </c>
      <c r="D34" s="39">
        <f t="shared" si="1"/>
        <v>9777829</v>
      </c>
      <c r="E34" s="39">
        <f t="shared" si="1"/>
        <v>9781923</v>
      </c>
      <c r="F34" s="39">
        <f t="shared" si="1"/>
        <v>9784680</v>
      </c>
      <c r="G34" s="39">
        <f t="shared" si="1"/>
        <v>9788121</v>
      </c>
      <c r="H34" s="39">
        <f t="shared" si="1"/>
        <v>9792607</v>
      </c>
      <c r="I34" s="39">
        <f t="shared" si="1"/>
        <v>9797726</v>
      </c>
      <c r="J34" s="39">
        <f t="shared" si="1"/>
        <v>9803118</v>
      </c>
      <c r="K34" s="39">
        <f t="shared" si="1"/>
        <v>9809973</v>
      </c>
      <c r="L34" s="39">
        <f t="shared" si="1"/>
        <v>9815918</v>
      </c>
      <c r="M34" s="39">
        <f t="shared" si="1"/>
        <v>9823457</v>
      </c>
      <c r="N34" s="15">
        <f>M34-'2001'!M34</f>
        <v>140079</v>
      </c>
      <c r="O34" s="16">
        <f>M34/'2001'!M34*100-100</f>
        <v>1.446592294548438</v>
      </c>
    </row>
    <row r="35" spans="1:15" ht="12">
      <c r="A35" s="36" t="s">
        <v>187</v>
      </c>
      <c r="B35" s="39">
        <f aca="true" t="shared" si="2" ref="B35:M35">SUM(B$25,B$11:B$15)</f>
        <v>5671444</v>
      </c>
      <c r="C35" s="39">
        <f t="shared" si="2"/>
        <v>5672480</v>
      </c>
      <c r="D35" s="39">
        <f t="shared" si="2"/>
        <v>5673478</v>
      </c>
      <c r="E35" s="39">
        <f t="shared" si="2"/>
        <v>5674945</v>
      </c>
      <c r="F35" s="39">
        <f t="shared" si="2"/>
        <v>5675990</v>
      </c>
      <c r="G35" s="39">
        <f t="shared" si="2"/>
        <v>5677672</v>
      </c>
      <c r="H35" s="39">
        <f t="shared" si="2"/>
        <v>5679365</v>
      </c>
      <c r="I35" s="39">
        <f t="shared" si="2"/>
        <v>5680585</v>
      </c>
      <c r="J35" s="39">
        <f t="shared" si="2"/>
        <v>5681922</v>
      </c>
      <c r="K35" s="39">
        <f t="shared" si="2"/>
        <v>5683938</v>
      </c>
      <c r="L35" s="39">
        <f t="shared" si="2"/>
        <v>5685766</v>
      </c>
      <c r="M35" s="39">
        <f t="shared" si="2"/>
        <v>5688007</v>
      </c>
      <c r="N35" s="15">
        <f>M35-'2001'!M35</f>
        <v>42025</v>
      </c>
      <c r="O35" s="16">
        <f>M35/'2001'!M35*100-100</f>
        <v>0.7443346436457006</v>
      </c>
    </row>
    <row r="36" spans="1:15" ht="12">
      <c r="A36" s="36" t="s">
        <v>188</v>
      </c>
      <c r="B36" s="39">
        <f aca="true" t="shared" si="3" ref="B36:M36">SUM(B$26:B$27,B$29,B$16:B$19,B$22)</f>
        <v>6425491</v>
      </c>
      <c r="C36" s="39">
        <f t="shared" si="3"/>
        <v>6425270</v>
      </c>
      <c r="D36" s="39">
        <f t="shared" si="3"/>
        <v>6425362</v>
      </c>
      <c r="E36" s="39">
        <f t="shared" si="3"/>
        <v>6425014</v>
      </c>
      <c r="F36" s="39">
        <f t="shared" si="3"/>
        <v>6424950</v>
      </c>
      <c r="G36" s="39">
        <f t="shared" si="3"/>
        <v>6424874</v>
      </c>
      <c r="H36" s="39">
        <f t="shared" si="3"/>
        <v>6425350</v>
      </c>
      <c r="I36" s="39">
        <f t="shared" si="3"/>
        <v>6425341</v>
      </c>
      <c r="J36" s="39">
        <f t="shared" si="3"/>
        <v>6425515</v>
      </c>
      <c r="K36" s="39">
        <f t="shared" si="3"/>
        <v>6426751</v>
      </c>
      <c r="L36" s="39">
        <f t="shared" si="3"/>
        <v>6428143</v>
      </c>
      <c r="M36" s="39">
        <f t="shared" si="3"/>
        <v>6429309</v>
      </c>
      <c r="N36" s="15">
        <f>M36-'2001'!M36</f>
        <v>16661</v>
      </c>
      <c r="O36" s="16">
        <f>M36/'2001'!M36*100-100</f>
        <v>0.25981466626578253</v>
      </c>
    </row>
    <row r="37" spans="1:15" ht="12">
      <c r="A37" s="36" t="s">
        <v>189</v>
      </c>
      <c r="B37" s="40">
        <f aca="true" t="shared" si="4" ref="B37:M37">SUM(B$20:B$21)</f>
        <v>596094</v>
      </c>
      <c r="C37" s="40">
        <f t="shared" si="4"/>
        <v>595783</v>
      </c>
      <c r="D37" s="40">
        <f t="shared" si="4"/>
        <v>595212</v>
      </c>
      <c r="E37" s="40">
        <f t="shared" si="4"/>
        <v>595213</v>
      </c>
      <c r="F37" s="40">
        <f t="shared" si="4"/>
        <v>595358</v>
      </c>
      <c r="G37" s="40">
        <f t="shared" si="4"/>
        <v>595173</v>
      </c>
      <c r="H37" s="40">
        <f t="shared" si="4"/>
        <v>595185</v>
      </c>
      <c r="I37" s="40">
        <f t="shared" si="4"/>
        <v>594832</v>
      </c>
      <c r="J37" s="40">
        <f t="shared" si="4"/>
        <v>594495</v>
      </c>
      <c r="K37" s="40">
        <f t="shared" si="4"/>
        <v>594395</v>
      </c>
      <c r="L37" s="40">
        <f t="shared" si="4"/>
        <v>594310</v>
      </c>
      <c r="M37" s="40">
        <f t="shared" si="4"/>
        <v>593988</v>
      </c>
      <c r="N37" s="15">
        <f>M37-'2001'!M37</f>
        <v>-3763</v>
      </c>
      <c r="O37" s="16">
        <f>M37/'2001'!M37*100-100</f>
        <v>-0.6295263412357315</v>
      </c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sheetProtection/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:O1"/>
    </sheetView>
  </sheetViews>
  <sheetFormatPr defaultColWidth="9.33203125" defaultRowHeight="12"/>
  <cols>
    <col min="1" max="1" width="23.16015625" style="2" customWidth="1"/>
    <col min="2" max="24" width="11.83203125" style="1" customWidth="1"/>
    <col min="25" max="16384" width="9.33203125" style="1" customWidth="1"/>
  </cols>
  <sheetData>
    <row r="1" spans="1:15" s="2" customFormat="1" ht="17.25" customHeight="1">
      <c r="A1" s="102" t="s">
        <v>229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6" customFormat="1" ht="22.5" customHeight="1">
      <c r="A2" s="51" t="s">
        <v>215</v>
      </c>
      <c r="B2" s="45" t="s">
        <v>216</v>
      </c>
      <c r="C2" s="45" t="s">
        <v>217</v>
      </c>
      <c r="D2" s="45" t="s">
        <v>218</v>
      </c>
      <c r="E2" s="45" t="s">
        <v>219</v>
      </c>
      <c r="F2" s="45" t="s">
        <v>220</v>
      </c>
      <c r="G2" s="45" t="s">
        <v>221</v>
      </c>
      <c r="H2" s="45" t="s">
        <v>222</v>
      </c>
      <c r="I2" s="45" t="s">
        <v>223</v>
      </c>
      <c r="J2" s="45" t="s">
        <v>224</v>
      </c>
      <c r="K2" s="45" t="s">
        <v>225</v>
      </c>
      <c r="L2" s="45" t="s">
        <v>226</v>
      </c>
      <c r="M2" s="45" t="s">
        <v>227</v>
      </c>
      <c r="N2" s="46" t="s">
        <v>212</v>
      </c>
      <c r="O2" s="46" t="s">
        <v>228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22414047</v>
      </c>
      <c r="C4" s="4">
        <v>22421793</v>
      </c>
      <c r="D4" s="4">
        <v>22429972</v>
      </c>
      <c r="E4" s="4">
        <v>22440435</v>
      </c>
      <c r="F4" s="4">
        <v>22448817</v>
      </c>
      <c r="G4" s="4">
        <v>22457488</v>
      </c>
      <c r="H4" s="4">
        <v>22467176</v>
      </c>
      <c r="I4" s="4">
        <v>22475585</v>
      </c>
      <c r="J4" s="4">
        <v>22484364</v>
      </c>
      <c r="K4" s="4">
        <v>22496285</v>
      </c>
      <c r="L4" s="4">
        <v>22507693</v>
      </c>
      <c r="M4" s="12">
        <v>22520776</v>
      </c>
      <c r="N4" s="13">
        <f>M4-'2001'!M4</f>
        <v>115208</v>
      </c>
      <c r="O4" s="14">
        <f>M4/'2001'!M4*100-100</f>
        <v>0.5141936147300612</v>
      </c>
    </row>
    <row r="5" spans="1:15" ht="13.5" customHeight="1">
      <c r="A5" s="30" t="s">
        <v>156</v>
      </c>
      <c r="B5" s="4">
        <v>22347746</v>
      </c>
      <c r="C5" s="4">
        <v>22354812</v>
      </c>
      <c r="D5" s="4">
        <v>22363021</v>
      </c>
      <c r="E5" s="4">
        <v>22373379</v>
      </c>
      <c r="F5" s="4">
        <v>22381626</v>
      </c>
      <c r="G5" s="4">
        <v>22390274</v>
      </c>
      <c r="H5" s="4">
        <v>22399977</v>
      </c>
      <c r="I5" s="4">
        <v>22408344</v>
      </c>
      <c r="J5" s="4">
        <v>22417055</v>
      </c>
      <c r="K5" s="4">
        <v>22428836</v>
      </c>
      <c r="L5" s="4">
        <v>22440147</v>
      </c>
      <c r="M5" s="12">
        <v>22453080</v>
      </c>
      <c r="N5" s="13">
        <f>M5-'2001'!M5</f>
        <v>113321</v>
      </c>
      <c r="O5" s="14">
        <f>M5/'2001'!M5*100-100</f>
        <v>0.5072615152204634</v>
      </c>
    </row>
    <row r="6" spans="1:15" ht="13.5" customHeight="1">
      <c r="A6" s="30" t="s">
        <v>157</v>
      </c>
      <c r="B6" s="4">
        <v>18219635</v>
      </c>
      <c r="C6" s="4">
        <v>18226023</v>
      </c>
      <c r="D6" s="4">
        <v>18231577</v>
      </c>
      <c r="E6" s="4">
        <v>18238579</v>
      </c>
      <c r="F6" s="4">
        <v>18245923</v>
      </c>
      <c r="G6" s="4">
        <v>18250535</v>
      </c>
      <c r="H6" s="4">
        <v>18255569</v>
      </c>
      <c r="I6" s="4">
        <v>18263453</v>
      </c>
      <c r="J6" s="4">
        <v>18272107</v>
      </c>
      <c r="K6" s="4">
        <v>18280981</v>
      </c>
      <c r="L6" s="4">
        <v>18288414</v>
      </c>
      <c r="M6" s="12">
        <v>18301714</v>
      </c>
      <c r="N6" s="13">
        <f>M6-'2001'!M6</f>
        <v>90214</v>
      </c>
      <c r="O6" s="14">
        <f>M6/'2001'!M6*100-100</f>
        <v>0.49536831123191405</v>
      </c>
    </row>
    <row r="7" spans="1:15" ht="13.5" customHeight="1">
      <c r="A7" s="31" t="s">
        <v>158</v>
      </c>
      <c r="B7" s="4">
        <v>3612495</v>
      </c>
      <c r="C7" s="4">
        <v>3614389</v>
      </c>
      <c r="D7" s="4">
        <v>3617031</v>
      </c>
      <c r="E7" s="4">
        <v>3619940</v>
      </c>
      <c r="F7" s="4">
        <v>3623112</v>
      </c>
      <c r="G7" s="4">
        <v>3625669</v>
      </c>
      <c r="H7" s="4">
        <v>3627654</v>
      </c>
      <c r="I7" s="4">
        <v>3630765</v>
      </c>
      <c r="J7" s="4">
        <v>3633592</v>
      </c>
      <c r="K7" s="4">
        <v>3635368</v>
      </c>
      <c r="L7" s="4">
        <v>3636811</v>
      </c>
      <c r="M7" s="12">
        <v>3641446</v>
      </c>
      <c r="N7" s="13">
        <f>M7-'2001'!M7</f>
        <v>31194</v>
      </c>
      <c r="O7" s="14">
        <f>M7/'2001'!M7*100-100</f>
        <v>0.8640394077754223</v>
      </c>
    </row>
    <row r="8" spans="1:15" ht="13.5" customHeight="1">
      <c r="A8" s="31" t="s">
        <v>159</v>
      </c>
      <c r="B8" s="4">
        <v>465966</v>
      </c>
      <c r="C8" s="4">
        <v>466230</v>
      </c>
      <c r="D8" s="4">
        <v>466015</v>
      </c>
      <c r="E8" s="4">
        <v>465837</v>
      </c>
      <c r="F8" s="4">
        <v>465639</v>
      </c>
      <c r="G8" s="4">
        <v>465150</v>
      </c>
      <c r="H8" s="4">
        <v>464871</v>
      </c>
      <c r="I8" s="4">
        <v>464697</v>
      </c>
      <c r="J8" s="4">
        <v>464453</v>
      </c>
      <c r="K8" s="4">
        <v>464324</v>
      </c>
      <c r="L8" s="4">
        <v>464279</v>
      </c>
      <c r="M8" s="12">
        <v>464107</v>
      </c>
      <c r="N8" s="13">
        <f>M8-'2001'!M8</f>
        <v>-1692</v>
      </c>
      <c r="O8" s="14">
        <f>M8/'2001'!M8*100-100</f>
        <v>-0.3632468081726188</v>
      </c>
    </row>
    <row r="9" spans="1:15" ht="13.5" customHeight="1">
      <c r="A9" s="31" t="s">
        <v>160</v>
      </c>
      <c r="B9" s="4">
        <v>1764870</v>
      </c>
      <c r="C9" s="4">
        <v>1766106</v>
      </c>
      <c r="D9" s="4">
        <v>1768783</v>
      </c>
      <c r="E9" s="4">
        <v>1771227</v>
      </c>
      <c r="F9" s="4">
        <v>1774232</v>
      </c>
      <c r="G9" s="4">
        <v>1777100</v>
      </c>
      <c r="H9" s="4">
        <v>1779974</v>
      </c>
      <c r="I9" s="4">
        <v>1783043</v>
      </c>
      <c r="J9" s="4">
        <v>1785572</v>
      </c>
      <c r="K9" s="4">
        <v>1788190</v>
      </c>
      <c r="L9" s="4">
        <v>1790231</v>
      </c>
      <c r="M9" s="12">
        <v>1792603</v>
      </c>
      <c r="N9" s="13">
        <f>M9-'2001'!M9</f>
        <v>29640</v>
      </c>
      <c r="O9" s="14">
        <f>M9/'2001'!M9*100-100</f>
        <v>1.681260468881078</v>
      </c>
    </row>
    <row r="10" spans="1:15" ht="13.5" customHeight="1">
      <c r="A10" s="31" t="s">
        <v>161</v>
      </c>
      <c r="B10" s="4">
        <v>446977</v>
      </c>
      <c r="C10" s="4">
        <v>447610</v>
      </c>
      <c r="D10" s="4">
        <v>448088</v>
      </c>
      <c r="E10" s="4">
        <v>448513</v>
      </c>
      <c r="F10" s="4">
        <v>449030</v>
      </c>
      <c r="G10" s="4">
        <v>449416</v>
      </c>
      <c r="H10" s="4">
        <v>450045</v>
      </c>
      <c r="I10" s="4">
        <v>450546</v>
      </c>
      <c r="J10" s="4">
        <v>451011</v>
      </c>
      <c r="K10" s="4">
        <v>451492</v>
      </c>
      <c r="L10" s="4">
        <v>452097</v>
      </c>
      <c r="M10" s="12">
        <v>452679</v>
      </c>
      <c r="N10" s="13">
        <f>M10-'2001'!M10</f>
        <v>6379</v>
      </c>
      <c r="O10" s="14">
        <f>M10/'2001'!M10*100-100</f>
        <v>1.4293076406004985</v>
      </c>
    </row>
    <row r="11" spans="1:15" ht="13.5" customHeight="1">
      <c r="A11" s="31" t="s">
        <v>162</v>
      </c>
      <c r="B11" s="4">
        <v>560903</v>
      </c>
      <c r="C11" s="4">
        <v>561166</v>
      </c>
      <c r="D11" s="4">
        <v>561059</v>
      </c>
      <c r="E11" s="4">
        <v>561001</v>
      </c>
      <c r="F11" s="4">
        <v>560972</v>
      </c>
      <c r="G11" s="4">
        <v>560722</v>
      </c>
      <c r="H11" s="4">
        <v>560527</v>
      </c>
      <c r="I11" s="4">
        <v>560474</v>
      </c>
      <c r="J11" s="4">
        <v>560453</v>
      </c>
      <c r="K11" s="4">
        <v>560586</v>
      </c>
      <c r="L11" s="4">
        <v>560735</v>
      </c>
      <c r="M11" s="12">
        <v>560766</v>
      </c>
      <c r="N11" s="13">
        <f>M11-'2001'!M11</f>
        <v>126</v>
      </c>
      <c r="O11" s="14">
        <f>M11/'2001'!M11*100-100</f>
        <v>0.022474315068492956</v>
      </c>
    </row>
    <row r="12" spans="1:15" ht="13.5" customHeight="1">
      <c r="A12" s="31" t="s">
        <v>163</v>
      </c>
      <c r="B12" s="4">
        <v>1502868</v>
      </c>
      <c r="C12" s="4">
        <v>1503249</v>
      </c>
      <c r="D12" s="4">
        <v>1503866</v>
      </c>
      <c r="E12" s="4">
        <v>1504845</v>
      </c>
      <c r="F12" s="4">
        <v>1505653</v>
      </c>
      <c r="G12" s="4">
        <v>1506242</v>
      </c>
      <c r="H12" s="4">
        <v>1507201</v>
      </c>
      <c r="I12" s="4">
        <v>1508078</v>
      </c>
      <c r="J12" s="4">
        <v>1508793</v>
      </c>
      <c r="K12" s="4">
        <v>1509751</v>
      </c>
      <c r="L12" s="4">
        <v>1510607</v>
      </c>
      <c r="M12" s="12">
        <v>1511789</v>
      </c>
      <c r="N12" s="13">
        <f>M12-'2001'!M12</f>
        <v>9515</v>
      </c>
      <c r="O12" s="14">
        <f>M12/'2001'!M12*100-100</f>
        <v>0.6333731396536137</v>
      </c>
    </row>
    <row r="13" spans="1:15" ht="13.5" customHeight="1">
      <c r="A13" s="31" t="s">
        <v>164</v>
      </c>
      <c r="B13" s="4">
        <v>1314591</v>
      </c>
      <c r="C13" s="4">
        <v>1315034</v>
      </c>
      <c r="D13" s="4">
        <v>1314961</v>
      </c>
      <c r="E13" s="4">
        <v>1314948</v>
      </c>
      <c r="F13" s="4">
        <v>1315070</v>
      </c>
      <c r="G13" s="4">
        <v>1315075</v>
      </c>
      <c r="H13" s="4">
        <v>1314995</v>
      </c>
      <c r="I13" s="4">
        <v>1315102</v>
      </c>
      <c r="J13" s="4">
        <v>1315352</v>
      </c>
      <c r="K13" s="4">
        <v>1315719</v>
      </c>
      <c r="L13" s="4">
        <v>1315951</v>
      </c>
      <c r="M13" s="12">
        <v>1316179</v>
      </c>
      <c r="N13" s="13">
        <f>M13-'2001'!M13</f>
        <v>2185</v>
      </c>
      <c r="O13" s="14">
        <f>M13/'2001'!M13*100-100</f>
        <v>0.16628690846380323</v>
      </c>
    </row>
    <row r="14" spans="1:15" ht="13.5" customHeight="1">
      <c r="A14" s="31" t="s">
        <v>165</v>
      </c>
      <c r="B14" s="4">
        <v>542007</v>
      </c>
      <c r="C14" s="4">
        <v>542181</v>
      </c>
      <c r="D14" s="4">
        <v>542109</v>
      </c>
      <c r="E14" s="4">
        <v>542002</v>
      </c>
      <c r="F14" s="4">
        <v>541806</v>
      </c>
      <c r="G14" s="4">
        <v>541385</v>
      </c>
      <c r="H14" s="4">
        <v>541106</v>
      </c>
      <c r="I14" s="4">
        <v>540818</v>
      </c>
      <c r="J14" s="4">
        <v>540788</v>
      </c>
      <c r="K14" s="4">
        <v>540927</v>
      </c>
      <c r="L14" s="4">
        <v>541040</v>
      </c>
      <c r="M14" s="12">
        <v>541292</v>
      </c>
      <c r="N14" s="13">
        <f>M14-'2001'!M14</f>
        <v>-526</v>
      </c>
      <c r="O14" s="14">
        <f>M14/'2001'!M14*100-100</f>
        <v>-0.09708056949013155</v>
      </c>
    </row>
    <row r="15" spans="1:15" ht="13.5" customHeight="1">
      <c r="A15" s="31" t="s">
        <v>166</v>
      </c>
      <c r="B15" s="4">
        <v>744176</v>
      </c>
      <c r="C15" s="4">
        <v>744830</v>
      </c>
      <c r="D15" s="4">
        <v>744341</v>
      </c>
      <c r="E15" s="4">
        <v>743998</v>
      </c>
      <c r="F15" s="4">
        <v>743713</v>
      </c>
      <c r="G15" s="4">
        <v>743415</v>
      </c>
      <c r="H15" s="4">
        <v>743229</v>
      </c>
      <c r="I15" s="4">
        <v>742708</v>
      </c>
      <c r="J15" s="4">
        <v>742904</v>
      </c>
      <c r="K15" s="4">
        <v>742873</v>
      </c>
      <c r="L15" s="4">
        <v>742733</v>
      </c>
      <c r="M15" s="12">
        <v>742797</v>
      </c>
      <c r="N15" s="13">
        <f>M15-'2001'!M15</f>
        <v>-765</v>
      </c>
      <c r="O15" s="14">
        <f>M15/'2001'!M15*100-100</f>
        <v>-0.10288314895059614</v>
      </c>
    </row>
    <row r="16" spans="1:15" ht="13.5" customHeight="1">
      <c r="A16" s="31" t="s">
        <v>167</v>
      </c>
      <c r="B16" s="4">
        <v>563519</v>
      </c>
      <c r="C16" s="4">
        <v>564055</v>
      </c>
      <c r="D16" s="4">
        <v>563691</v>
      </c>
      <c r="E16" s="4">
        <v>563470</v>
      </c>
      <c r="F16" s="4">
        <v>563114</v>
      </c>
      <c r="G16" s="4">
        <v>562606</v>
      </c>
      <c r="H16" s="4">
        <v>562537</v>
      </c>
      <c r="I16" s="4">
        <v>562397</v>
      </c>
      <c r="J16" s="4">
        <v>562306</v>
      </c>
      <c r="K16" s="4">
        <v>562353</v>
      </c>
      <c r="L16" s="4">
        <v>562639</v>
      </c>
      <c r="M16" s="12">
        <v>562394</v>
      </c>
      <c r="N16" s="13">
        <f>M16-'2001'!M16</f>
        <v>-971</v>
      </c>
      <c r="O16" s="14">
        <f>M16/'2001'!M16*100-100</f>
        <v>-0.172357175188381</v>
      </c>
    </row>
    <row r="17" spans="1:15" ht="13.5" customHeight="1">
      <c r="A17" s="31" t="s">
        <v>168</v>
      </c>
      <c r="B17" s="4">
        <v>1107812</v>
      </c>
      <c r="C17" s="4">
        <v>1107999</v>
      </c>
      <c r="D17" s="4">
        <v>1107958</v>
      </c>
      <c r="E17" s="4">
        <v>1107563</v>
      </c>
      <c r="F17" s="4">
        <v>1107468</v>
      </c>
      <c r="G17" s="4">
        <v>1107082</v>
      </c>
      <c r="H17" s="4">
        <v>1106971</v>
      </c>
      <c r="I17" s="4">
        <v>1106936</v>
      </c>
      <c r="J17" s="4">
        <v>1106986</v>
      </c>
      <c r="K17" s="4">
        <v>1107236</v>
      </c>
      <c r="L17" s="4">
        <v>1107364</v>
      </c>
      <c r="M17" s="12">
        <v>1107583</v>
      </c>
      <c r="N17" s="13">
        <f>M17-'2001'!M17</f>
        <v>186</v>
      </c>
      <c r="O17" s="14">
        <f>M17/'2001'!M17*100-100</f>
        <v>0.016796144472124297</v>
      </c>
    </row>
    <row r="18" spans="1:15" ht="13.5" customHeight="1">
      <c r="A18" s="31" t="s">
        <v>169</v>
      </c>
      <c r="B18" s="4">
        <v>1235845</v>
      </c>
      <c r="C18" s="4">
        <v>1234303</v>
      </c>
      <c r="D18" s="4">
        <v>1234364</v>
      </c>
      <c r="E18" s="4">
        <v>1234462</v>
      </c>
      <c r="F18" s="4">
        <v>1233755</v>
      </c>
      <c r="G18" s="4">
        <v>1232847</v>
      </c>
      <c r="H18" s="4">
        <v>1231865</v>
      </c>
      <c r="I18" s="4">
        <v>1231717</v>
      </c>
      <c r="J18" s="4">
        <v>1231987</v>
      </c>
      <c r="K18" s="4">
        <v>1231989</v>
      </c>
      <c r="L18" s="4">
        <v>1232052</v>
      </c>
      <c r="M18" s="12">
        <v>1233395</v>
      </c>
      <c r="N18" s="13">
        <f>M18-'2001'!M18</f>
        <v>-3563</v>
      </c>
      <c r="O18" s="14">
        <f>M18/'2001'!M18*100-100</f>
        <v>-0.28804534996336884</v>
      </c>
    </row>
    <row r="19" spans="1:15" ht="13.5" customHeight="1">
      <c r="A19" s="31" t="s">
        <v>170</v>
      </c>
      <c r="B19" s="4">
        <v>909602</v>
      </c>
      <c r="C19" s="4">
        <v>910584</v>
      </c>
      <c r="D19" s="4">
        <v>909367</v>
      </c>
      <c r="E19" s="4">
        <v>908466</v>
      </c>
      <c r="F19" s="4">
        <v>908150</v>
      </c>
      <c r="G19" s="4">
        <v>907479</v>
      </c>
      <c r="H19" s="4">
        <v>906768</v>
      </c>
      <c r="I19" s="4">
        <v>906472</v>
      </c>
      <c r="J19" s="4">
        <v>906353</v>
      </c>
      <c r="K19" s="4">
        <v>906353</v>
      </c>
      <c r="L19" s="4">
        <v>906168</v>
      </c>
      <c r="M19" s="12">
        <v>906178</v>
      </c>
      <c r="N19" s="13">
        <f>M19-'2001'!M19</f>
        <v>-3186</v>
      </c>
      <c r="O19" s="14">
        <f>M19/'2001'!M19*100-100</f>
        <v>-0.3503547534320717</v>
      </c>
    </row>
    <row r="20" spans="1:15" ht="13.5" customHeight="1">
      <c r="A20" s="31" t="s">
        <v>171</v>
      </c>
      <c r="B20" s="4">
        <v>245022</v>
      </c>
      <c r="C20" s="4">
        <v>245630</v>
      </c>
      <c r="D20" s="4">
        <v>245374</v>
      </c>
      <c r="E20" s="4">
        <v>245133</v>
      </c>
      <c r="F20" s="4">
        <v>244906</v>
      </c>
      <c r="G20" s="4">
        <v>244631</v>
      </c>
      <c r="H20" s="4">
        <v>244345</v>
      </c>
      <c r="I20" s="4">
        <v>244138</v>
      </c>
      <c r="J20" s="4">
        <v>243919</v>
      </c>
      <c r="K20" s="4">
        <v>243855</v>
      </c>
      <c r="L20" s="4">
        <v>243835</v>
      </c>
      <c r="M20" s="12">
        <v>243965</v>
      </c>
      <c r="N20" s="13">
        <f>M20-'2001'!M20</f>
        <v>-647</v>
      </c>
      <c r="O20" s="14">
        <f>M20/'2001'!M20*100-100</f>
        <v>-0.2645005151014601</v>
      </c>
    </row>
    <row r="21" spans="1:15" ht="13.5" customHeight="1">
      <c r="A21" s="31" t="s">
        <v>172</v>
      </c>
      <c r="B21" s="4">
        <v>353068</v>
      </c>
      <c r="C21" s="4">
        <v>353120</v>
      </c>
      <c r="D21" s="4">
        <v>353008</v>
      </c>
      <c r="E21" s="4">
        <v>352837</v>
      </c>
      <c r="F21" s="4">
        <v>352672</v>
      </c>
      <c r="G21" s="4">
        <v>352459</v>
      </c>
      <c r="H21" s="4">
        <v>352235</v>
      </c>
      <c r="I21" s="4">
        <v>352057</v>
      </c>
      <c r="J21" s="4">
        <v>352064</v>
      </c>
      <c r="K21" s="4">
        <v>352039</v>
      </c>
      <c r="L21" s="4">
        <v>352149</v>
      </c>
      <c r="M21" s="12">
        <v>352154</v>
      </c>
      <c r="N21" s="13">
        <f>M21-'2001'!M21</f>
        <v>-985</v>
      </c>
      <c r="O21" s="14">
        <f>M21/'2001'!M21*100-100</f>
        <v>-0.2789269947527657</v>
      </c>
    </row>
    <row r="22" spans="1:15" ht="13.5" customHeight="1">
      <c r="A22" s="31" t="s">
        <v>173</v>
      </c>
      <c r="B22" s="4">
        <v>92889</v>
      </c>
      <c r="C22" s="4">
        <v>93159</v>
      </c>
      <c r="D22" s="4">
        <v>92702</v>
      </c>
      <c r="E22" s="4">
        <v>92379</v>
      </c>
      <c r="F22" s="4">
        <v>92419</v>
      </c>
      <c r="G22" s="4">
        <v>92424</v>
      </c>
      <c r="H22" s="4">
        <v>92536</v>
      </c>
      <c r="I22" s="4">
        <v>92521</v>
      </c>
      <c r="J22" s="4">
        <v>92470</v>
      </c>
      <c r="K22" s="4">
        <v>92496</v>
      </c>
      <c r="L22" s="4">
        <v>92443</v>
      </c>
      <c r="M22" s="12">
        <v>92446</v>
      </c>
      <c r="N22" s="13">
        <f>M22-'2001'!M22</f>
        <v>178</v>
      </c>
      <c r="O22" s="14">
        <f>M22/'2001'!M22*100-100</f>
        <v>0.19291628733688526</v>
      </c>
    </row>
    <row r="23" spans="1:15" ht="13.5" customHeight="1">
      <c r="A23" s="31" t="s">
        <v>174</v>
      </c>
      <c r="B23" s="4">
        <v>390906</v>
      </c>
      <c r="C23" s="4">
        <v>390636</v>
      </c>
      <c r="D23" s="4">
        <v>390732</v>
      </c>
      <c r="E23" s="4">
        <v>390924</v>
      </c>
      <c r="F23" s="4">
        <v>390915</v>
      </c>
      <c r="G23" s="4">
        <v>390764</v>
      </c>
      <c r="H23" s="4">
        <v>390765</v>
      </c>
      <c r="I23" s="4">
        <v>390992</v>
      </c>
      <c r="J23" s="4">
        <v>391047</v>
      </c>
      <c r="K23" s="4">
        <v>391189</v>
      </c>
      <c r="L23" s="4">
        <v>391276</v>
      </c>
      <c r="M23" s="12">
        <v>391450</v>
      </c>
      <c r="N23" s="13">
        <f>M23-'2001'!M23</f>
        <v>484</v>
      </c>
      <c r="O23" s="14">
        <f>M23/'2001'!M23*100-100</f>
        <v>0.12379593110398446</v>
      </c>
    </row>
    <row r="24" spans="1:15" ht="13.5" customHeight="1">
      <c r="A24" s="31" t="s">
        <v>175</v>
      </c>
      <c r="B24" s="4">
        <v>373691</v>
      </c>
      <c r="C24" s="4">
        <v>373841</v>
      </c>
      <c r="D24" s="4">
        <v>374237</v>
      </c>
      <c r="E24" s="4">
        <v>374797</v>
      </c>
      <c r="F24" s="4">
        <v>375392</v>
      </c>
      <c r="G24" s="4">
        <v>375862</v>
      </c>
      <c r="H24" s="4">
        <v>376279</v>
      </c>
      <c r="I24" s="4">
        <v>376765</v>
      </c>
      <c r="J24" s="4">
        <v>377219</v>
      </c>
      <c r="K24" s="4">
        <v>377777</v>
      </c>
      <c r="L24" s="4">
        <v>378125</v>
      </c>
      <c r="M24" s="12">
        <v>378797</v>
      </c>
      <c r="N24" s="13">
        <f>M24-'2001'!M24</f>
        <v>5501</v>
      </c>
      <c r="O24" s="14">
        <f>M24/'2001'!M24*100-100</f>
        <v>1.4736295058077218</v>
      </c>
    </row>
    <row r="25" spans="1:15" ht="13.5" customHeight="1">
      <c r="A25" s="31" t="s">
        <v>176</v>
      </c>
      <c r="B25" s="4">
        <v>984236</v>
      </c>
      <c r="C25" s="4">
        <v>984510</v>
      </c>
      <c r="D25" s="4">
        <v>985845</v>
      </c>
      <c r="E25" s="4">
        <v>987394</v>
      </c>
      <c r="F25" s="4">
        <v>988632</v>
      </c>
      <c r="G25" s="4">
        <v>990041</v>
      </c>
      <c r="H25" s="4">
        <v>991187</v>
      </c>
      <c r="I25" s="4">
        <v>992243</v>
      </c>
      <c r="J25" s="4">
        <v>993305</v>
      </c>
      <c r="K25" s="4">
        <v>994446</v>
      </c>
      <c r="L25" s="4">
        <v>995481</v>
      </c>
      <c r="M25" s="12">
        <v>996706</v>
      </c>
      <c r="N25" s="13">
        <f>M25-'2001'!M25</f>
        <v>13012</v>
      </c>
      <c r="O25" s="14">
        <f>M25/'2001'!M25*100-100</f>
        <v>1.3227690724961292</v>
      </c>
    </row>
    <row r="26" spans="1:15" ht="13.5" customHeight="1">
      <c r="A26" s="31" t="s">
        <v>177</v>
      </c>
      <c r="B26" s="4">
        <v>267711</v>
      </c>
      <c r="C26" s="4">
        <v>267140</v>
      </c>
      <c r="D26" s="4">
        <v>267212</v>
      </c>
      <c r="E26" s="4">
        <v>267241</v>
      </c>
      <c r="F26" s="4">
        <v>267479</v>
      </c>
      <c r="G26" s="4">
        <v>267592</v>
      </c>
      <c r="H26" s="4">
        <v>267480</v>
      </c>
      <c r="I26" s="4">
        <v>267499</v>
      </c>
      <c r="J26" s="4">
        <v>267620</v>
      </c>
      <c r="K26" s="4">
        <v>267763</v>
      </c>
      <c r="L26" s="4">
        <v>267784</v>
      </c>
      <c r="M26" s="12">
        <v>267907</v>
      </c>
      <c r="N26" s="13">
        <f>M26-'2001'!M26</f>
        <v>-86</v>
      </c>
      <c r="O26" s="14">
        <f>M26/'2001'!M26*100-100</f>
        <v>-0.03209039042064887</v>
      </c>
    </row>
    <row r="27" spans="1:15" ht="13.5" customHeight="1">
      <c r="A27" s="31" t="s">
        <v>178</v>
      </c>
      <c r="B27" s="4">
        <v>740481</v>
      </c>
      <c r="C27" s="4">
        <v>740251</v>
      </c>
      <c r="D27" s="4">
        <v>740834</v>
      </c>
      <c r="E27" s="4">
        <v>741602</v>
      </c>
      <c r="F27" s="4">
        <v>741794</v>
      </c>
      <c r="G27" s="4">
        <v>742574</v>
      </c>
      <c r="H27" s="4">
        <v>742999</v>
      </c>
      <c r="I27" s="4">
        <v>743485</v>
      </c>
      <c r="J27" s="4">
        <v>743913</v>
      </c>
      <c r="K27" s="4">
        <v>744255</v>
      </c>
      <c r="L27" s="4">
        <v>744614</v>
      </c>
      <c r="M27" s="12">
        <v>745081</v>
      </c>
      <c r="N27" s="13">
        <f>M27-'2001'!M27</f>
        <v>4235</v>
      </c>
      <c r="O27" s="14">
        <f>M27/'2001'!M27*100-100</f>
        <v>0.571643769420362</v>
      </c>
    </row>
    <row r="28" spans="1:15" ht="13.5" customHeight="1">
      <c r="A28" s="30" t="s">
        <v>179</v>
      </c>
      <c r="B28" s="4">
        <v>2632515</v>
      </c>
      <c r="C28" s="4">
        <v>2632010</v>
      </c>
      <c r="D28" s="4">
        <v>2632789</v>
      </c>
      <c r="E28" s="4">
        <v>2634028</v>
      </c>
      <c r="F28" s="4">
        <v>2633611</v>
      </c>
      <c r="G28" s="4">
        <v>2635678</v>
      </c>
      <c r="H28" s="4">
        <v>2638142</v>
      </c>
      <c r="I28" s="4">
        <v>2637623</v>
      </c>
      <c r="J28" s="4">
        <v>2637215</v>
      </c>
      <c r="K28" s="4">
        <v>2639094</v>
      </c>
      <c r="L28" s="4">
        <v>2641786</v>
      </c>
      <c r="M28" s="12">
        <v>2641856</v>
      </c>
      <c r="N28" s="13">
        <f>M28-'2001'!M28</f>
        <v>8054</v>
      </c>
      <c r="O28" s="14">
        <f>M28/'2001'!M28*100-100</f>
        <v>0.3057936777328081</v>
      </c>
    </row>
    <row r="29" spans="1:15" ht="13.5" customHeight="1">
      <c r="A29" s="30" t="s">
        <v>180</v>
      </c>
      <c r="B29" s="4">
        <v>1495596</v>
      </c>
      <c r="C29" s="4">
        <v>1496779</v>
      </c>
      <c r="D29" s="4">
        <v>1498655</v>
      </c>
      <c r="E29" s="4">
        <v>1500772</v>
      </c>
      <c r="F29" s="4">
        <v>1502092</v>
      </c>
      <c r="G29" s="4">
        <v>1504061</v>
      </c>
      <c r="H29" s="4">
        <v>1506266</v>
      </c>
      <c r="I29" s="4">
        <v>1507268</v>
      </c>
      <c r="J29" s="4">
        <v>1507733</v>
      </c>
      <c r="K29" s="4">
        <v>1508761</v>
      </c>
      <c r="L29" s="4">
        <v>1509947</v>
      </c>
      <c r="M29" s="12">
        <v>1509510</v>
      </c>
      <c r="N29" s="13">
        <f>M29-'2001'!M29</f>
        <v>15053</v>
      </c>
      <c r="O29" s="14">
        <f>M29/'2001'!M29*100-100</f>
        <v>1.007255478076658</v>
      </c>
    </row>
    <row r="30" spans="1:15" ht="13.5" customHeight="1">
      <c r="A30" s="30" t="s">
        <v>181</v>
      </c>
      <c r="B30" s="4">
        <v>66301</v>
      </c>
      <c r="C30" s="4">
        <v>66981</v>
      </c>
      <c r="D30" s="4">
        <v>66951</v>
      </c>
      <c r="E30" s="4">
        <v>67056</v>
      </c>
      <c r="F30" s="4">
        <v>67191</v>
      </c>
      <c r="G30" s="4">
        <v>67214</v>
      </c>
      <c r="H30" s="4">
        <v>67199</v>
      </c>
      <c r="I30" s="4">
        <v>67241</v>
      </c>
      <c r="J30" s="4">
        <v>67309</v>
      </c>
      <c r="K30" s="4">
        <v>67449</v>
      </c>
      <c r="L30" s="4">
        <v>67546</v>
      </c>
      <c r="M30" s="12">
        <v>67696</v>
      </c>
      <c r="N30" s="13">
        <f>M30-'2001'!M30</f>
        <v>1887</v>
      </c>
      <c r="O30" s="14">
        <f>M30/'2001'!M30*100-100</f>
        <v>2.8673889589569796</v>
      </c>
    </row>
    <row r="31" spans="1:15" ht="13.5" customHeight="1">
      <c r="A31" s="31" t="s">
        <v>182</v>
      </c>
      <c r="B31" s="4">
        <v>57205</v>
      </c>
      <c r="C31" s="4">
        <v>57412</v>
      </c>
      <c r="D31" s="4">
        <v>57482</v>
      </c>
      <c r="E31" s="4">
        <v>57644</v>
      </c>
      <c r="F31" s="4">
        <v>57781</v>
      </c>
      <c r="G31" s="4">
        <v>57892</v>
      </c>
      <c r="H31" s="4">
        <v>58047</v>
      </c>
      <c r="I31" s="4">
        <v>58222</v>
      </c>
      <c r="J31" s="4">
        <v>58377</v>
      </c>
      <c r="K31" s="4">
        <v>58582</v>
      </c>
      <c r="L31" s="4">
        <v>58727</v>
      </c>
      <c r="M31" s="12">
        <v>58933</v>
      </c>
      <c r="N31" s="13">
        <f>M31-'2001'!M31</f>
        <v>1975</v>
      </c>
      <c r="O31" s="14">
        <f>M31/'2001'!M31*100-100</f>
        <v>3.467467256575034</v>
      </c>
    </row>
    <row r="32" spans="1:15" ht="13.5" customHeight="1" thickBot="1">
      <c r="A32" s="32" t="s">
        <v>183</v>
      </c>
      <c r="B32" s="4">
        <v>9096</v>
      </c>
      <c r="C32" s="4">
        <v>9569</v>
      </c>
      <c r="D32" s="4">
        <v>9469</v>
      </c>
      <c r="E32" s="4">
        <v>9412</v>
      </c>
      <c r="F32" s="4">
        <v>9410</v>
      </c>
      <c r="G32" s="4">
        <v>9322</v>
      </c>
      <c r="H32" s="4">
        <v>9152</v>
      </c>
      <c r="I32" s="4">
        <v>9019</v>
      </c>
      <c r="J32" s="4">
        <v>8932</v>
      </c>
      <c r="K32" s="4">
        <v>8867</v>
      </c>
      <c r="L32" s="4">
        <v>8819</v>
      </c>
      <c r="M32" s="12">
        <v>8763</v>
      </c>
      <c r="N32" s="13">
        <f>M32-'2001'!M32</f>
        <v>-88</v>
      </c>
      <c r="O32" s="14">
        <f>M32/'2001'!M32*100-100</f>
        <v>-0.9942379392159069</v>
      </c>
    </row>
    <row r="33" spans="1:19" ht="12.75" thickTop="1">
      <c r="A33" s="57" t="s">
        <v>185</v>
      </c>
      <c r="B33" s="7">
        <f aca="true" t="shared" si="0" ref="B33:M33">SUM(B34:B37)</f>
        <v>22347746</v>
      </c>
      <c r="C33" s="7">
        <f t="shared" si="0"/>
        <v>22354812</v>
      </c>
      <c r="D33" s="7">
        <f t="shared" si="0"/>
        <v>22363021</v>
      </c>
      <c r="E33" s="7">
        <f t="shared" si="0"/>
        <v>22373379</v>
      </c>
      <c r="F33" s="7">
        <f t="shared" si="0"/>
        <v>22381626</v>
      </c>
      <c r="G33" s="7">
        <f t="shared" si="0"/>
        <v>22390274</v>
      </c>
      <c r="H33" s="7">
        <f t="shared" si="0"/>
        <v>22399977</v>
      </c>
      <c r="I33" s="7">
        <f t="shared" si="0"/>
        <v>22408344</v>
      </c>
      <c r="J33" s="7">
        <f t="shared" si="0"/>
        <v>22417055</v>
      </c>
      <c r="K33" s="7">
        <f t="shared" si="0"/>
        <v>22428836</v>
      </c>
      <c r="L33" s="7">
        <f t="shared" si="0"/>
        <v>22440147</v>
      </c>
      <c r="M33" s="7">
        <f t="shared" si="0"/>
        <v>22453080</v>
      </c>
      <c r="N33" s="15">
        <f>M33-'2001'!M33</f>
        <v>113321</v>
      </c>
      <c r="O33" s="16">
        <f>M33/'2001'!M33*100-100</f>
        <v>0.5072615152204634</v>
      </c>
      <c r="P33" s="7"/>
      <c r="Q33" s="7"/>
      <c r="R33" s="7"/>
      <c r="S33" s="7"/>
    </row>
    <row r="34" spans="1:19" ht="12">
      <c r="A34" s="35" t="s">
        <v>186</v>
      </c>
      <c r="B34" s="8">
        <f aca="true" t="shared" si="1" ref="B34:M34">SUM(B$28,B$23:B$24,B$7:B$10)</f>
        <v>9687420</v>
      </c>
      <c r="C34" s="8">
        <f t="shared" si="1"/>
        <v>9690822</v>
      </c>
      <c r="D34" s="8">
        <f t="shared" si="1"/>
        <v>9697675</v>
      </c>
      <c r="E34" s="8">
        <f t="shared" si="1"/>
        <v>9705266</v>
      </c>
      <c r="F34" s="8">
        <f t="shared" si="1"/>
        <v>9711931</v>
      </c>
      <c r="G34" s="8">
        <f t="shared" si="1"/>
        <v>9719639</v>
      </c>
      <c r="H34" s="8">
        <f t="shared" si="1"/>
        <v>9727730</v>
      </c>
      <c r="I34" s="8">
        <f t="shared" si="1"/>
        <v>9734431</v>
      </c>
      <c r="J34" s="8">
        <f t="shared" si="1"/>
        <v>9740109</v>
      </c>
      <c r="K34" s="8">
        <f t="shared" si="1"/>
        <v>9747434</v>
      </c>
      <c r="L34" s="8">
        <f t="shared" si="1"/>
        <v>9754605</v>
      </c>
      <c r="M34" s="8">
        <f t="shared" si="1"/>
        <v>9762938</v>
      </c>
      <c r="N34" s="15">
        <f>M34-'2001'!M34</f>
        <v>79560</v>
      </c>
      <c r="O34" s="16">
        <f>M34/'2001'!M34*100-100</f>
        <v>0.8216141102825816</v>
      </c>
      <c r="P34" s="8"/>
      <c r="Q34" s="8"/>
      <c r="R34" s="8"/>
      <c r="S34" s="8"/>
    </row>
    <row r="35" spans="1:19" ht="12">
      <c r="A35" s="36" t="s">
        <v>187</v>
      </c>
      <c r="B35" s="8">
        <f aca="true" t="shared" si="2" ref="B35:M35">SUM(B$25,B$11:B$15)</f>
        <v>5648781</v>
      </c>
      <c r="C35" s="8">
        <f t="shared" si="2"/>
        <v>5650970</v>
      </c>
      <c r="D35" s="8">
        <f t="shared" si="2"/>
        <v>5652181</v>
      </c>
      <c r="E35" s="8">
        <f t="shared" si="2"/>
        <v>5654188</v>
      </c>
      <c r="F35" s="8">
        <f t="shared" si="2"/>
        <v>5655846</v>
      </c>
      <c r="G35" s="8">
        <f t="shared" si="2"/>
        <v>5656880</v>
      </c>
      <c r="H35" s="8">
        <f t="shared" si="2"/>
        <v>5658245</v>
      </c>
      <c r="I35" s="8">
        <f t="shared" si="2"/>
        <v>5659423</v>
      </c>
      <c r="J35" s="8">
        <f t="shared" si="2"/>
        <v>5661595</v>
      </c>
      <c r="K35" s="8">
        <f t="shared" si="2"/>
        <v>5664302</v>
      </c>
      <c r="L35" s="8">
        <f t="shared" si="2"/>
        <v>5666547</v>
      </c>
      <c r="M35" s="8">
        <f t="shared" si="2"/>
        <v>5669529</v>
      </c>
      <c r="N35" s="15">
        <f>M35-'2001'!M35</f>
        <v>23547</v>
      </c>
      <c r="O35" s="16">
        <f>M35/'2001'!M35*100-100</f>
        <v>0.41705765268113737</v>
      </c>
      <c r="P35" s="8"/>
      <c r="Q35" s="8"/>
      <c r="R35" s="8"/>
      <c r="S35" s="8"/>
    </row>
    <row r="36" spans="1:19" ht="12">
      <c r="A36" s="36" t="s">
        <v>188</v>
      </c>
      <c r="B36" s="8">
        <f aca="true" t="shared" si="3" ref="B36:M36">SUM(B$26:B$27,B$29,B$16:B$19,B$22)</f>
        <v>6413455</v>
      </c>
      <c r="C36" s="8">
        <f t="shared" si="3"/>
        <v>6414270</v>
      </c>
      <c r="D36" s="8">
        <f t="shared" si="3"/>
        <v>6414783</v>
      </c>
      <c r="E36" s="8">
        <f t="shared" si="3"/>
        <v>6415955</v>
      </c>
      <c r="F36" s="8">
        <f t="shared" si="3"/>
        <v>6416271</v>
      </c>
      <c r="G36" s="8">
        <f t="shared" si="3"/>
        <v>6416665</v>
      </c>
      <c r="H36" s="8">
        <f t="shared" si="3"/>
        <v>6417422</v>
      </c>
      <c r="I36" s="8">
        <f t="shared" si="3"/>
        <v>6418295</v>
      </c>
      <c r="J36" s="8">
        <f t="shared" si="3"/>
        <v>6419368</v>
      </c>
      <c r="K36" s="8">
        <f t="shared" si="3"/>
        <v>6421206</v>
      </c>
      <c r="L36" s="8">
        <f t="shared" si="3"/>
        <v>6423011</v>
      </c>
      <c r="M36" s="8">
        <f t="shared" si="3"/>
        <v>6424494</v>
      </c>
      <c r="N36" s="15">
        <f>M36-'2001'!M36</f>
        <v>11846</v>
      </c>
      <c r="O36" s="16">
        <f>M36/'2001'!M36*100-100</f>
        <v>0.18472867994626085</v>
      </c>
      <c r="P36" s="8"/>
      <c r="Q36" s="8"/>
      <c r="R36" s="8"/>
      <c r="S36" s="8"/>
    </row>
    <row r="37" spans="1:19" ht="12">
      <c r="A37" s="36" t="s">
        <v>189</v>
      </c>
      <c r="B37" s="9">
        <f aca="true" t="shared" si="4" ref="B37:M37">SUM(B$20:B$21)</f>
        <v>598090</v>
      </c>
      <c r="C37" s="9">
        <f t="shared" si="4"/>
        <v>598750</v>
      </c>
      <c r="D37" s="9">
        <f t="shared" si="4"/>
        <v>598382</v>
      </c>
      <c r="E37" s="9">
        <f t="shared" si="4"/>
        <v>597970</v>
      </c>
      <c r="F37" s="9">
        <f t="shared" si="4"/>
        <v>597578</v>
      </c>
      <c r="G37" s="9">
        <f t="shared" si="4"/>
        <v>597090</v>
      </c>
      <c r="H37" s="9">
        <f t="shared" si="4"/>
        <v>596580</v>
      </c>
      <c r="I37" s="9">
        <f t="shared" si="4"/>
        <v>596195</v>
      </c>
      <c r="J37" s="9">
        <f t="shared" si="4"/>
        <v>595983</v>
      </c>
      <c r="K37" s="9">
        <f t="shared" si="4"/>
        <v>595894</v>
      </c>
      <c r="L37" s="9">
        <f t="shared" si="4"/>
        <v>595984</v>
      </c>
      <c r="M37" s="9">
        <f t="shared" si="4"/>
        <v>596119</v>
      </c>
      <c r="N37" s="15">
        <f>M37-'2001'!M37</f>
        <v>-1632</v>
      </c>
      <c r="O37" s="16">
        <f>M37/'2001'!M37*100-100</f>
        <v>-0.2730233826459596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sheetProtection/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N4" sqref="N4"/>
    </sheetView>
  </sheetViews>
  <sheetFormatPr defaultColWidth="9.33203125" defaultRowHeight="12"/>
  <cols>
    <col min="1" max="1" width="25.66015625" style="2" customWidth="1"/>
    <col min="2" max="13" width="11.83203125" style="1" customWidth="1"/>
    <col min="14" max="15" width="12.5" style="1" customWidth="1"/>
    <col min="16" max="16384" width="9.33203125" style="1" customWidth="1"/>
  </cols>
  <sheetData>
    <row r="1" spans="1:15" s="2" customFormat="1" ht="17.25" customHeight="1">
      <c r="A1" s="102" t="s">
        <v>242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6" customFormat="1" ht="22.5" customHeight="1">
      <c r="A2" s="51" t="s">
        <v>215</v>
      </c>
      <c r="B2" s="45" t="s">
        <v>230</v>
      </c>
      <c r="C2" s="45" t="s">
        <v>231</v>
      </c>
      <c r="D2" s="45" t="s">
        <v>232</v>
      </c>
      <c r="E2" s="45" t="s">
        <v>233</v>
      </c>
      <c r="F2" s="45" t="s">
        <v>234</v>
      </c>
      <c r="G2" s="45" t="s">
        <v>235</v>
      </c>
      <c r="H2" s="45" t="s">
        <v>236</v>
      </c>
      <c r="I2" s="45" t="s">
        <v>237</v>
      </c>
      <c r="J2" s="45" t="s">
        <v>238</v>
      </c>
      <c r="K2" s="45" t="s">
        <v>239</v>
      </c>
      <c r="L2" s="45" t="s">
        <v>240</v>
      </c>
      <c r="M2" s="45" t="s">
        <v>241</v>
      </c>
      <c r="N2" s="46" t="s">
        <v>212</v>
      </c>
      <c r="O2" s="46" t="s">
        <v>228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22290225</v>
      </c>
      <c r="C4" s="4">
        <v>22298931</v>
      </c>
      <c r="D4" s="4">
        <v>22308497</v>
      </c>
      <c r="E4" s="4">
        <v>22318234</v>
      </c>
      <c r="F4" s="4">
        <v>22328771</v>
      </c>
      <c r="G4" s="4">
        <v>22339536</v>
      </c>
      <c r="H4" s="4">
        <v>22350363</v>
      </c>
      <c r="I4" s="4">
        <v>22361298</v>
      </c>
      <c r="J4" s="4">
        <v>22368502</v>
      </c>
      <c r="K4" s="4">
        <v>22381970</v>
      </c>
      <c r="L4" s="4">
        <v>22393488</v>
      </c>
      <c r="M4" s="12">
        <v>22405568</v>
      </c>
      <c r="N4" s="13">
        <f>M4-'2000'!M4</f>
        <v>128896</v>
      </c>
      <c r="O4" s="14">
        <f>M4/'2000'!M4*100-100</f>
        <v>0.5786142562048724</v>
      </c>
    </row>
    <row r="5" spans="1:15" ht="13.5" customHeight="1">
      <c r="A5" s="30" t="s">
        <v>156</v>
      </c>
      <c r="B5" s="4">
        <v>22228951</v>
      </c>
      <c r="C5" s="4">
        <v>22237168</v>
      </c>
      <c r="D5" s="4">
        <v>22246355</v>
      </c>
      <c r="E5" s="4">
        <v>22255497</v>
      </c>
      <c r="F5" s="4">
        <v>22265283</v>
      </c>
      <c r="G5" s="4">
        <v>22275660</v>
      </c>
      <c r="H5" s="4">
        <v>22285832</v>
      </c>
      <c r="I5" s="4">
        <v>22296340</v>
      </c>
      <c r="J5" s="4">
        <v>22302998</v>
      </c>
      <c r="K5" s="4">
        <v>22316351</v>
      </c>
      <c r="L5" s="4">
        <v>22327784</v>
      </c>
      <c r="M5" s="12">
        <v>22339759</v>
      </c>
      <c r="N5" s="13">
        <f>M5-'2000'!M5</f>
        <v>123652</v>
      </c>
      <c r="O5" s="14">
        <f>M5/'1999'!M5*100-100</f>
        <v>1.3872273226003955</v>
      </c>
    </row>
    <row r="6" spans="1:15" ht="13.5" customHeight="1">
      <c r="A6" s="30" t="s">
        <v>157</v>
      </c>
      <c r="B6" s="4">
        <v>18090161</v>
      </c>
      <c r="C6" s="4">
        <v>18098493</v>
      </c>
      <c r="D6" s="4">
        <v>18108567</v>
      </c>
      <c r="E6" s="4">
        <v>18118323</v>
      </c>
      <c r="F6" s="4">
        <v>18129635</v>
      </c>
      <c r="G6" s="4">
        <v>18140770</v>
      </c>
      <c r="H6" s="4">
        <v>18152271</v>
      </c>
      <c r="I6" s="4">
        <v>18165966</v>
      </c>
      <c r="J6" s="4">
        <v>18175706</v>
      </c>
      <c r="K6" s="4">
        <v>18188680</v>
      </c>
      <c r="L6" s="4">
        <v>18199261</v>
      </c>
      <c r="M6" s="12">
        <v>18211500</v>
      </c>
      <c r="N6" s="13">
        <f>M6-'2000'!M6</f>
        <v>132427</v>
      </c>
      <c r="O6" s="14">
        <f>M6/'1999'!M6*100-100</f>
        <v>1.6421075990388943</v>
      </c>
    </row>
    <row r="7" spans="1:15" ht="13.5" customHeight="1">
      <c r="A7" s="31" t="s">
        <v>158</v>
      </c>
      <c r="B7" s="4">
        <v>3571054</v>
      </c>
      <c r="C7" s="4">
        <v>3574612</v>
      </c>
      <c r="D7" s="4">
        <v>3578882</v>
      </c>
      <c r="E7" s="4">
        <v>3582610</v>
      </c>
      <c r="F7" s="4">
        <v>3586885</v>
      </c>
      <c r="G7" s="4">
        <v>3589787</v>
      </c>
      <c r="H7" s="4">
        <v>3593315</v>
      </c>
      <c r="I7" s="4">
        <v>3597675</v>
      </c>
      <c r="J7" s="4">
        <v>3600382</v>
      </c>
      <c r="K7" s="4">
        <v>3603652</v>
      </c>
      <c r="L7" s="4">
        <v>3606602</v>
      </c>
      <c r="M7" s="12">
        <v>3610252</v>
      </c>
      <c r="N7" s="13">
        <f>M7-'2000'!M7</f>
        <v>42356</v>
      </c>
      <c r="O7" s="14">
        <f>M7/'1999'!M7*100-100</f>
        <v>2.8293178107030172</v>
      </c>
    </row>
    <row r="8" spans="1:15" ht="13.5" customHeight="1">
      <c r="A8" s="31" t="s">
        <v>159</v>
      </c>
      <c r="B8" s="4">
        <v>465238</v>
      </c>
      <c r="C8" s="4">
        <v>465034</v>
      </c>
      <c r="D8" s="4">
        <v>464895</v>
      </c>
      <c r="E8" s="4">
        <v>464843</v>
      </c>
      <c r="F8" s="4">
        <v>464712</v>
      </c>
      <c r="G8" s="4">
        <v>466051</v>
      </c>
      <c r="H8" s="4">
        <v>465825</v>
      </c>
      <c r="I8" s="4">
        <v>465785</v>
      </c>
      <c r="J8" s="4">
        <v>465750</v>
      </c>
      <c r="K8" s="4">
        <v>465775</v>
      </c>
      <c r="L8" s="4">
        <v>465818</v>
      </c>
      <c r="M8" s="12">
        <v>465799</v>
      </c>
      <c r="N8" s="13">
        <f>M8-'2000'!M8</f>
        <v>613</v>
      </c>
      <c r="O8" s="14">
        <f>M8/'1999'!M8*100-100</f>
        <v>0.17096627125788189</v>
      </c>
    </row>
    <row r="9" spans="1:15" ht="13.5" customHeight="1">
      <c r="A9" s="31" t="s">
        <v>160</v>
      </c>
      <c r="B9" s="4">
        <v>1735218</v>
      </c>
      <c r="C9" s="4">
        <v>1738094</v>
      </c>
      <c r="D9" s="4">
        <v>1740396</v>
      </c>
      <c r="E9" s="4">
        <v>1742623</v>
      </c>
      <c r="F9" s="4">
        <v>1745489</v>
      </c>
      <c r="G9" s="4">
        <v>1748057</v>
      </c>
      <c r="H9" s="4">
        <v>1750731</v>
      </c>
      <c r="I9" s="4">
        <v>1754074</v>
      </c>
      <c r="J9" s="4">
        <v>1755741</v>
      </c>
      <c r="K9" s="4">
        <v>1758293</v>
      </c>
      <c r="L9" s="4">
        <v>1760435</v>
      </c>
      <c r="M9" s="12">
        <v>1762963</v>
      </c>
      <c r="N9" s="13">
        <f>M9-'2000'!M9</f>
        <v>30346</v>
      </c>
      <c r="O9" s="14">
        <f>M9/'1999'!M9*100-100</f>
        <v>4.237647904678795</v>
      </c>
    </row>
    <row r="10" spans="1:15" ht="13.5" customHeight="1">
      <c r="A10" s="31" t="s">
        <v>161</v>
      </c>
      <c r="B10" s="4">
        <v>440202</v>
      </c>
      <c r="C10" s="4">
        <v>440715</v>
      </c>
      <c r="D10" s="4">
        <v>441232</v>
      </c>
      <c r="E10" s="4">
        <v>441741</v>
      </c>
      <c r="F10" s="4">
        <v>442189</v>
      </c>
      <c r="G10" s="4">
        <v>442766</v>
      </c>
      <c r="H10" s="4">
        <v>443316</v>
      </c>
      <c r="I10" s="4">
        <v>443893</v>
      </c>
      <c r="J10" s="4">
        <v>444370</v>
      </c>
      <c r="K10" s="4">
        <v>444983</v>
      </c>
      <c r="L10" s="4">
        <v>445561</v>
      </c>
      <c r="M10" s="12">
        <v>446300</v>
      </c>
      <c r="N10" s="13">
        <f>M10-'2000'!M10</f>
        <v>6587</v>
      </c>
      <c r="O10" s="14">
        <f>M10/'1999'!M10*100-100</f>
        <v>2.8893392074546824</v>
      </c>
    </row>
    <row r="11" spans="1:15" ht="13.5" customHeight="1">
      <c r="A11" s="31" t="s">
        <v>162</v>
      </c>
      <c r="B11" s="4">
        <v>559822</v>
      </c>
      <c r="C11" s="4">
        <v>559640</v>
      </c>
      <c r="D11" s="4">
        <v>559577</v>
      </c>
      <c r="E11" s="4">
        <v>559566</v>
      </c>
      <c r="F11" s="4">
        <v>559640</v>
      </c>
      <c r="G11" s="4">
        <v>559526</v>
      </c>
      <c r="H11" s="4">
        <v>559579</v>
      </c>
      <c r="I11" s="4">
        <v>559778</v>
      </c>
      <c r="J11" s="4">
        <v>559970</v>
      </c>
      <c r="K11" s="4">
        <v>560196</v>
      </c>
      <c r="L11" s="4">
        <v>560376</v>
      </c>
      <c r="M11" s="12">
        <v>560640</v>
      </c>
      <c r="N11" s="13">
        <f>M11-'2000'!M11</f>
        <v>937</v>
      </c>
      <c r="O11" s="14">
        <f>M11/'1999'!M11*100-100</f>
        <v>0.14933798257960973</v>
      </c>
    </row>
    <row r="12" spans="1:15" ht="13.5" customHeight="1">
      <c r="A12" s="31" t="s">
        <v>163</v>
      </c>
      <c r="B12" s="4">
        <v>1495318</v>
      </c>
      <c r="C12" s="4">
        <v>1495917</v>
      </c>
      <c r="D12" s="4">
        <v>1496244</v>
      </c>
      <c r="E12" s="4">
        <v>1496331</v>
      </c>
      <c r="F12" s="4">
        <v>1496852</v>
      </c>
      <c r="G12" s="4">
        <v>1497607</v>
      </c>
      <c r="H12" s="4">
        <v>1498170</v>
      </c>
      <c r="I12" s="4">
        <v>1498813</v>
      </c>
      <c r="J12" s="4">
        <v>1499380</v>
      </c>
      <c r="K12" s="4">
        <v>1500542</v>
      </c>
      <c r="L12" s="4">
        <v>1501582</v>
      </c>
      <c r="M12" s="12">
        <v>1502274</v>
      </c>
      <c r="N12" s="13">
        <f>M12-'2000'!M12</f>
        <v>7966</v>
      </c>
      <c r="O12" s="14">
        <f>M12/'1999'!M12*100-100</f>
        <v>1.408593317029002</v>
      </c>
    </row>
    <row r="13" spans="1:15" ht="13.5" customHeight="1">
      <c r="A13" s="31" t="s">
        <v>164</v>
      </c>
      <c r="B13" s="4">
        <v>1311134</v>
      </c>
      <c r="C13" s="4">
        <v>1311233</v>
      </c>
      <c r="D13" s="4">
        <v>1311378</v>
      </c>
      <c r="E13" s="4">
        <v>1311534</v>
      </c>
      <c r="F13" s="4">
        <v>1311710</v>
      </c>
      <c r="G13" s="4">
        <v>1311675</v>
      </c>
      <c r="H13" s="4">
        <v>1311923</v>
      </c>
      <c r="I13" s="4">
        <v>1312325</v>
      </c>
      <c r="J13" s="4">
        <v>1312642</v>
      </c>
      <c r="K13" s="4">
        <v>1313215</v>
      </c>
      <c r="L13" s="4">
        <v>1313839</v>
      </c>
      <c r="M13" s="12">
        <v>1313994</v>
      </c>
      <c r="N13" s="13">
        <f>M13-'2000'!M13</f>
        <v>3463</v>
      </c>
      <c r="O13" s="14">
        <f>M13/'1999'!M13*100-100</f>
        <v>0.63983946570265</v>
      </c>
    </row>
    <row r="14" spans="1:15" ht="13.5" customHeight="1">
      <c r="A14" s="31" t="s">
        <v>165</v>
      </c>
      <c r="B14" s="4">
        <v>541669</v>
      </c>
      <c r="C14" s="4">
        <v>541427</v>
      </c>
      <c r="D14" s="4">
        <v>541303</v>
      </c>
      <c r="E14" s="4">
        <v>541213</v>
      </c>
      <c r="F14" s="4">
        <v>541155</v>
      </c>
      <c r="G14" s="4">
        <v>540987</v>
      </c>
      <c r="H14" s="4">
        <v>541242</v>
      </c>
      <c r="I14" s="4">
        <v>541238</v>
      </c>
      <c r="J14" s="4">
        <v>541266</v>
      </c>
      <c r="K14" s="4">
        <v>541475</v>
      </c>
      <c r="L14" s="4">
        <v>541748</v>
      </c>
      <c r="M14" s="12">
        <v>541818</v>
      </c>
      <c r="N14" s="13">
        <f>M14-'2000'!M14</f>
        <v>281</v>
      </c>
      <c r="O14" s="14">
        <f>M14/'1999'!M14*100-100</f>
        <v>-0.40805973112172467</v>
      </c>
    </row>
    <row r="15" spans="1:15" ht="13.5" customHeight="1">
      <c r="A15" s="31" t="s">
        <v>166</v>
      </c>
      <c r="B15" s="4">
        <v>743292</v>
      </c>
      <c r="C15" s="4">
        <v>743046</v>
      </c>
      <c r="D15" s="4">
        <v>742653</v>
      </c>
      <c r="E15" s="4">
        <v>742413</v>
      </c>
      <c r="F15" s="4">
        <v>742286</v>
      </c>
      <c r="G15" s="4">
        <v>742275</v>
      </c>
      <c r="H15" s="4">
        <v>742219</v>
      </c>
      <c r="I15" s="4">
        <v>742196</v>
      </c>
      <c r="J15" s="4">
        <v>742545</v>
      </c>
      <c r="K15" s="4">
        <v>742837</v>
      </c>
      <c r="L15" s="4">
        <v>742980</v>
      </c>
      <c r="M15" s="12">
        <v>743562</v>
      </c>
      <c r="N15" s="13">
        <f>M15-'2000'!M15</f>
        <v>194</v>
      </c>
      <c r="O15" s="14">
        <f>M15/'1999'!M15*100-100</f>
        <v>-0.3589993045142279</v>
      </c>
    </row>
    <row r="16" spans="1:15" ht="13.5" customHeight="1">
      <c r="A16" s="31" t="s">
        <v>167</v>
      </c>
      <c r="B16" s="4">
        <v>562303</v>
      </c>
      <c r="C16" s="4">
        <v>561978</v>
      </c>
      <c r="D16" s="4">
        <v>561826</v>
      </c>
      <c r="E16" s="4">
        <v>561931</v>
      </c>
      <c r="F16" s="4">
        <v>562699</v>
      </c>
      <c r="G16" s="4">
        <v>562813</v>
      </c>
      <c r="H16" s="4">
        <v>562978</v>
      </c>
      <c r="I16" s="4">
        <v>562849</v>
      </c>
      <c r="J16" s="4">
        <v>563059</v>
      </c>
      <c r="K16" s="4">
        <v>563309</v>
      </c>
      <c r="L16" s="4">
        <v>563450</v>
      </c>
      <c r="M16" s="12">
        <v>563365</v>
      </c>
      <c r="N16" s="13">
        <f>M16-'2000'!M16</f>
        <v>1060</v>
      </c>
      <c r="O16" s="14">
        <f>M16/'1999'!M16*100-100</f>
        <v>0.12494179454094478</v>
      </c>
    </row>
    <row r="17" spans="1:15" ht="13.5" customHeight="1">
      <c r="A17" s="31" t="s">
        <v>168</v>
      </c>
      <c r="B17" s="4">
        <v>1107659</v>
      </c>
      <c r="C17" s="4">
        <v>1107411</v>
      </c>
      <c r="D17" s="4">
        <v>1107579</v>
      </c>
      <c r="E17" s="4">
        <v>1107371</v>
      </c>
      <c r="F17" s="4">
        <v>1106572</v>
      </c>
      <c r="G17" s="4">
        <v>1106821</v>
      </c>
      <c r="H17" s="4">
        <v>1106619</v>
      </c>
      <c r="I17" s="4">
        <v>1106763</v>
      </c>
      <c r="J17" s="4">
        <v>1106748</v>
      </c>
      <c r="K17" s="4">
        <v>1107092</v>
      </c>
      <c r="L17" s="4">
        <v>1107176</v>
      </c>
      <c r="M17" s="12">
        <v>1107397</v>
      </c>
      <c r="N17" s="13">
        <f>M17-'2000'!M17</f>
        <v>-290</v>
      </c>
      <c r="O17" s="14">
        <f>M17/'1999'!M17*100-100</f>
        <v>0.3328733749319355</v>
      </c>
    </row>
    <row r="18" spans="1:15" ht="13.5" customHeight="1">
      <c r="A18" s="31" t="s">
        <v>169</v>
      </c>
      <c r="B18" s="4">
        <v>1235013</v>
      </c>
      <c r="C18" s="4">
        <v>1234840</v>
      </c>
      <c r="D18" s="4">
        <v>1234911</v>
      </c>
      <c r="E18" s="4">
        <v>1234904</v>
      </c>
      <c r="F18" s="4">
        <v>1234911</v>
      </c>
      <c r="G18" s="4">
        <v>1234896</v>
      </c>
      <c r="H18" s="4">
        <v>1235089</v>
      </c>
      <c r="I18" s="4">
        <v>1235475</v>
      </c>
      <c r="J18" s="4">
        <v>1235943</v>
      </c>
      <c r="K18" s="4">
        <v>1236537</v>
      </c>
      <c r="L18" s="4">
        <v>1236737</v>
      </c>
      <c r="M18" s="12">
        <v>1236958</v>
      </c>
      <c r="N18" s="13">
        <f>M18-'2000'!M18</f>
        <v>2251</v>
      </c>
      <c r="O18" s="14">
        <f>M18/'1999'!M18*100-100</f>
        <v>0.5369195157158231</v>
      </c>
    </row>
    <row r="19" spans="1:15" ht="13.5" customHeight="1">
      <c r="A19" s="31" t="s">
        <v>170</v>
      </c>
      <c r="B19" s="4">
        <v>907585</v>
      </c>
      <c r="C19" s="4">
        <v>907138</v>
      </c>
      <c r="D19" s="4">
        <v>906975</v>
      </c>
      <c r="E19" s="4">
        <v>906829</v>
      </c>
      <c r="F19" s="4">
        <v>906687</v>
      </c>
      <c r="G19" s="4">
        <v>906505</v>
      </c>
      <c r="H19" s="4">
        <v>906799</v>
      </c>
      <c r="I19" s="4">
        <v>907178</v>
      </c>
      <c r="J19" s="4">
        <v>907919</v>
      </c>
      <c r="K19" s="4">
        <v>908229</v>
      </c>
      <c r="L19" s="4">
        <v>908673</v>
      </c>
      <c r="M19" s="12">
        <v>909364</v>
      </c>
      <c r="N19" s="13">
        <f>M19-'2000'!M19</f>
        <v>1774</v>
      </c>
      <c r="O19" s="14">
        <f>M19/'1999'!M19*100-100</f>
        <v>0.03839320583267636</v>
      </c>
    </row>
    <row r="20" spans="1:15" ht="13.5" customHeight="1">
      <c r="A20" s="31" t="s">
        <v>171</v>
      </c>
      <c r="B20" s="4">
        <v>245226</v>
      </c>
      <c r="C20" s="4">
        <v>245002</v>
      </c>
      <c r="D20" s="4">
        <v>244791</v>
      </c>
      <c r="E20" s="4">
        <v>244583</v>
      </c>
      <c r="F20" s="4">
        <v>244430</v>
      </c>
      <c r="G20" s="4">
        <v>244275</v>
      </c>
      <c r="H20" s="4">
        <v>244219</v>
      </c>
      <c r="I20" s="4">
        <v>244148</v>
      </c>
      <c r="J20" s="4">
        <v>244206</v>
      </c>
      <c r="K20" s="4">
        <v>244269</v>
      </c>
      <c r="L20" s="4">
        <v>244338</v>
      </c>
      <c r="M20" s="12">
        <v>244612</v>
      </c>
      <c r="N20" s="13">
        <f>M20-'2000'!M20</f>
        <v>-700</v>
      </c>
      <c r="O20" s="14">
        <f>M20/'1999'!M20*100-100</f>
        <v>-1.286919746086582</v>
      </c>
    </row>
    <row r="21" spans="1:15" ht="13.5" customHeight="1">
      <c r="A21" s="31" t="s">
        <v>172</v>
      </c>
      <c r="B21" s="4">
        <v>353700</v>
      </c>
      <c r="C21" s="4">
        <v>353365</v>
      </c>
      <c r="D21" s="4">
        <v>353272</v>
      </c>
      <c r="E21" s="4">
        <v>353193</v>
      </c>
      <c r="F21" s="4">
        <v>353006</v>
      </c>
      <c r="G21" s="4">
        <v>352778</v>
      </c>
      <c r="H21" s="4">
        <v>352809</v>
      </c>
      <c r="I21" s="4">
        <v>352873</v>
      </c>
      <c r="J21" s="4">
        <v>352840</v>
      </c>
      <c r="K21" s="4">
        <v>353031</v>
      </c>
      <c r="L21" s="4">
        <v>353044</v>
      </c>
      <c r="M21" s="12">
        <v>353139</v>
      </c>
      <c r="N21" s="13">
        <f>M21-'2000'!M21</f>
        <v>-491</v>
      </c>
      <c r="O21" s="14">
        <f>M21/'1999'!M21*100-100</f>
        <v>-0.7160810377692712</v>
      </c>
    </row>
    <row r="22" spans="1:15" ht="13.5" customHeight="1">
      <c r="A22" s="31" t="s">
        <v>173</v>
      </c>
      <c r="B22" s="4">
        <v>89594</v>
      </c>
      <c r="C22" s="4">
        <v>89728</v>
      </c>
      <c r="D22" s="4">
        <v>89830</v>
      </c>
      <c r="E22" s="4">
        <v>90028</v>
      </c>
      <c r="F22" s="4">
        <v>90366</v>
      </c>
      <c r="G22" s="4">
        <v>90719</v>
      </c>
      <c r="H22" s="4">
        <v>91052</v>
      </c>
      <c r="I22" s="4">
        <v>91454</v>
      </c>
      <c r="J22" s="4">
        <v>91965</v>
      </c>
      <c r="K22" s="4">
        <v>92033</v>
      </c>
      <c r="L22" s="4">
        <v>91958</v>
      </c>
      <c r="M22" s="12">
        <v>92268</v>
      </c>
      <c r="N22" s="13">
        <f>M22-'2000'!M22</f>
        <v>2772</v>
      </c>
      <c r="O22" s="14">
        <f>M22/'1999'!M22*100-100</f>
        <v>3.6567692359543003</v>
      </c>
    </row>
    <row r="23" spans="1:15" ht="13.5" customHeight="1">
      <c r="A23" s="31" t="s">
        <v>174</v>
      </c>
      <c r="B23" s="4">
        <v>388658</v>
      </c>
      <c r="C23" s="4">
        <v>388791</v>
      </c>
      <c r="D23" s="4">
        <v>388987</v>
      </c>
      <c r="E23" s="4">
        <v>389189</v>
      </c>
      <c r="F23" s="4">
        <v>389483</v>
      </c>
      <c r="G23" s="4">
        <v>389732</v>
      </c>
      <c r="H23" s="4">
        <v>389992</v>
      </c>
      <c r="I23" s="4">
        <v>390491</v>
      </c>
      <c r="J23" s="4">
        <v>390445</v>
      </c>
      <c r="K23" s="4">
        <v>390577</v>
      </c>
      <c r="L23" s="4">
        <v>390757</v>
      </c>
      <c r="M23" s="12">
        <v>390966</v>
      </c>
      <c r="N23" s="13">
        <f>M23-'2000'!M23</f>
        <v>2541</v>
      </c>
      <c r="O23" s="14">
        <f>M23/'1999'!M23*100-100</f>
        <v>1.4966212444931273</v>
      </c>
    </row>
    <row r="24" spans="1:15" ht="13.5" customHeight="1">
      <c r="A24" s="31" t="s">
        <v>175</v>
      </c>
      <c r="B24" s="4">
        <v>368749</v>
      </c>
      <c r="C24" s="4">
        <v>369242</v>
      </c>
      <c r="D24" s="4">
        <v>369622</v>
      </c>
      <c r="E24" s="4">
        <v>370135</v>
      </c>
      <c r="F24" s="4">
        <v>370611</v>
      </c>
      <c r="G24" s="4">
        <v>371017</v>
      </c>
      <c r="H24" s="4">
        <v>371295</v>
      </c>
      <c r="I24" s="4">
        <v>371871</v>
      </c>
      <c r="J24" s="4">
        <v>372100</v>
      </c>
      <c r="K24" s="4">
        <v>372477</v>
      </c>
      <c r="L24" s="4">
        <v>372804</v>
      </c>
      <c r="M24" s="12">
        <v>373296</v>
      </c>
      <c r="N24" s="13">
        <f>M24-'2000'!M24</f>
        <v>4857</v>
      </c>
      <c r="O24" s="14">
        <f>M24/'1999'!M24*100-100</f>
        <v>3.1324076274042767</v>
      </c>
    </row>
    <row r="25" spans="1:15" ht="13.5" customHeight="1">
      <c r="A25" s="31" t="s">
        <v>176</v>
      </c>
      <c r="B25" s="4">
        <v>967116</v>
      </c>
      <c r="C25" s="4">
        <v>969077</v>
      </c>
      <c r="D25" s="4">
        <v>971225</v>
      </c>
      <c r="E25" s="4">
        <v>973409</v>
      </c>
      <c r="F25" s="4">
        <v>975169</v>
      </c>
      <c r="G25" s="4">
        <v>977131</v>
      </c>
      <c r="H25" s="4">
        <v>978467</v>
      </c>
      <c r="I25" s="4">
        <v>979744</v>
      </c>
      <c r="J25" s="4">
        <v>980546</v>
      </c>
      <c r="K25" s="4">
        <v>981612</v>
      </c>
      <c r="L25" s="4">
        <v>982412</v>
      </c>
      <c r="M25" s="12">
        <v>983694</v>
      </c>
      <c r="N25" s="13">
        <f>M25-'2000'!M25</f>
        <v>17904</v>
      </c>
      <c r="O25" s="14">
        <f>M25/'1999'!M25*100-100</f>
        <v>4.582766755724336</v>
      </c>
    </row>
    <row r="26" spans="1:15" ht="13.5" customHeight="1">
      <c r="A26" s="31" t="s">
        <v>177</v>
      </c>
      <c r="B26" s="4">
        <v>266297</v>
      </c>
      <c r="C26" s="4">
        <v>266414</v>
      </c>
      <c r="D26" s="4">
        <v>266596</v>
      </c>
      <c r="E26" s="4">
        <v>266775</v>
      </c>
      <c r="F26" s="4">
        <v>266712</v>
      </c>
      <c r="G26" s="4">
        <v>266858</v>
      </c>
      <c r="H26" s="4">
        <v>267821</v>
      </c>
      <c r="I26" s="4">
        <v>267996</v>
      </c>
      <c r="J26" s="4">
        <v>268118</v>
      </c>
      <c r="K26" s="4">
        <v>268093</v>
      </c>
      <c r="L26" s="4">
        <v>268215</v>
      </c>
      <c r="M26" s="12">
        <v>267993</v>
      </c>
      <c r="N26" s="13">
        <f>M26-'2000'!M26</f>
        <v>1810</v>
      </c>
      <c r="O26" s="14">
        <f>M26/'1999'!M26*100-100</f>
        <v>1.087854429687411</v>
      </c>
    </row>
    <row r="27" spans="1:15" ht="13.5" customHeight="1">
      <c r="A27" s="31" t="s">
        <v>178</v>
      </c>
      <c r="B27" s="4">
        <v>735314</v>
      </c>
      <c r="C27" s="4">
        <v>735789</v>
      </c>
      <c r="D27" s="4">
        <v>736393</v>
      </c>
      <c r="E27" s="4">
        <v>737102</v>
      </c>
      <c r="F27" s="4">
        <v>738071</v>
      </c>
      <c r="G27" s="4">
        <v>738494</v>
      </c>
      <c r="H27" s="4">
        <v>738811</v>
      </c>
      <c r="I27" s="4">
        <v>739347</v>
      </c>
      <c r="J27" s="4">
        <v>739771</v>
      </c>
      <c r="K27" s="4">
        <v>740453</v>
      </c>
      <c r="L27" s="4">
        <v>740756</v>
      </c>
      <c r="M27" s="12">
        <v>740846</v>
      </c>
      <c r="N27" s="13">
        <f>M27-'2000'!M27</f>
        <v>6196</v>
      </c>
      <c r="O27" s="14">
        <f>M27/'1999'!M27*100-100</f>
        <v>1.7561739417081128</v>
      </c>
    </row>
    <row r="28" spans="1:15" ht="13.5" customHeight="1">
      <c r="A28" s="30" t="s">
        <v>179</v>
      </c>
      <c r="B28" s="4">
        <v>2647076</v>
      </c>
      <c r="C28" s="4">
        <v>2645881</v>
      </c>
      <c r="D28" s="4">
        <v>2644602</v>
      </c>
      <c r="E28" s="4">
        <v>2643578</v>
      </c>
      <c r="F28" s="4">
        <v>2641820</v>
      </c>
      <c r="G28" s="4">
        <v>2641036</v>
      </c>
      <c r="H28" s="4">
        <v>2639619</v>
      </c>
      <c r="I28" s="4">
        <v>2636811</v>
      </c>
      <c r="J28" s="4">
        <v>2634686</v>
      </c>
      <c r="K28" s="4">
        <v>2634429</v>
      </c>
      <c r="L28" s="4">
        <v>2634614</v>
      </c>
      <c r="M28" s="12">
        <v>2633802</v>
      </c>
      <c r="N28" s="13">
        <f>M28-'2000'!M28</f>
        <v>-12672</v>
      </c>
      <c r="O28" s="14">
        <f>M28/'1999'!M28*100-100</f>
        <v>-0.28432839437370205</v>
      </c>
    </row>
    <row r="29" spans="1:15" ht="13.5" customHeight="1">
      <c r="A29" s="30" t="s">
        <v>180</v>
      </c>
      <c r="B29" s="4">
        <v>1491714</v>
      </c>
      <c r="C29" s="4">
        <v>1492794</v>
      </c>
      <c r="D29" s="4">
        <v>1493186</v>
      </c>
      <c r="E29" s="4">
        <v>1493596</v>
      </c>
      <c r="F29" s="4">
        <v>1493828</v>
      </c>
      <c r="G29" s="4">
        <v>1493854</v>
      </c>
      <c r="H29" s="4">
        <v>1493942</v>
      </c>
      <c r="I29" s="4">
        <v>1493563</v>
      </c>
      <c r="J29" s="4">
        <v>1492606</v>
      </c>
      <c r="K29" s="4">
        <v>1493242</v>
      </c>
      <c r="L29" s="4">
        <v>1493909</v>
      </c>
      <c r="M29" s="12">
        <v>1494457</v>
      </c>
      <c r="N29" s="13">
        <f>M29-'2000'!M29</f>
        <v>3897</v>
      </c>
      <c r="O29" s="14">
        <f>M29/'1999'!M29*100-100</f>
        <v>1.2844415979613757</v>
      </c>
    </row>
    <row r="30" spans="1:15" ht="13.5" customHeight="1">
      <c r="A30" s="30" t="s">
        <v>181</v>
      </c>
      <c r="B30" s="4">
        <v>61274</v>
      </c>
      <c r="C30" s="4">
        <v>61763</v>
      </c>
      <c r="D30" s="4">
        <v>62142</v>
      </c>
      <c r="E30" s="4">
        <v>62737</v>
      </c>
      <c r="F30" s="4">
        <v>63488</v>
      </c>
      <c r="G30" s="4">
        <v>63876</v>
      </c>
      <c r="H30" s="4">
        <v>64531</v>
      </c>
      <c r="I30" s="4">
        <v>64958</v>
      </c>
      <c r="J30" s="4">
        <v>65504</v>
      </c>
      <c r="K30" s="4">
        <v>65619</v>
      </c>
      <c r="L30" s="4">
        <v>65704</v>
      </c>
      <c r="M30" s="12">
        <v>65809</v>
      </c>
      <c r="N30" s="13">
        <f>M30-'2000'!M30</f>
        <v>5244</v>
      </c>
      <c r="O30" s="14">
        <f>M30/'1999'!M30*100-100</f>
        <v>12.89735979825359</v>
      </c>
    </row>
    <row r="31" spans="1:15" ht="13.5" customHeight="1">
      <c r="A31" s="31" t="s">
        <v>182</v>
      </c>
      <c r="B31" s="4">
        <v>54484</v>
      </c>
      <c r="C31" s="4">
        <v>54901</v>
      </c>
      <c r="D31" s="4">
        <v>55153</v>
      </c>
      <c r="E31" s="4">
        <v>55443</v>
      </c>
      <c r="F31" s="4">
        <v>55753</v>
      </c>
      <c r="G31" s="4">
        <v>55950</v>
      </c>
      <c r="H31" s="4">
        <v>56215</v>
      </c>
      <c r="I31" s="4">
        <v>56459</v>
      </c>
      <c r="J31" s="4">
        <v>56631</v>
      </c>
      <c r="K31" s="4">
        <v>56757</v>
      </c>
      <c r="L31" s="4">
        <v>56837</v>
      </c>
      <c r="M31" s="12">
        <v>56958</v>
      </c>
      <c r="N31" s="13">
        <f>M31-'2000'!M31</f>
        <v>3126</v>
      </c>
      <c r="O31" s="14">
        <f>M31/'1999'!M31*100-100</f>
        <v>10.104192843749388</v>
      </c>
    </row>
    <row r="32" spans="1:15" ht="13.5" customHeight="1" thickBot="1">
      <c r="A32" s="32" t="s">
        <v>183</v>
      </c>
      <c r="B32" s="4">
        <v>6790</v>
      </c>
      <c r="C32" s="4">
        <v>6862</v>
      </c>
      <c r="D32" s="4">
        <v>6989</v>
      </c>
      <c r="E32" s="4">
        <v>7294</v>
      </c>
      <c r="F32" s="4">
        <v>7735</v>
      </c>
      <c r="G32" s="4">
        <v>7926</v>
      </c>
      <c r="H32" s="4">
        <v>8316</v>
      </c>
      <c r="I32" s="4">
        <v>8499</v>
      </c>
      <c r="J32" s="4">
        <v>8873</v>
      </c>
      <c r="K32" s="4">
        <v>8862</v>
      </c>
      <c r="L32" s="4">
        <v>8867</v>
      </c>
      <c r="M32" s="12">
        <v>8851</v>
      </c>
      <c r="N32" s="13">
        <f>M32-'2000'!M32</f>
        <v>2118</v>
      </c>
      <c r="O32" s="14">
        <f>M32/'1999'!M32*100-100</f>
        <v>34.92378048780486</v>
      </c>
    </row>
    <row r="33" spans="1:19" ht="12.75" thickTop="1">
      <c r="A33" s="57" t="s">
        <v>185</v>
      </c>
      <c r="B33" s="7">
        <f aca="true" t="shared" si="0" ref="B33:K33">SUM(B34:B37)</f>
        <v>22228951</v>
      </c>
      <c r="C33" s="7">
        <f t="shared" si="0"/>
        <v>22237168</v>
      </c>
      <c r="D33" s="7">
        <f t="shared" si="0"/>
        <v>22246355</v>
      </c>
      <c r="E33" s="7">
        <f t="shared" si="0"/>
        <v>22255497</v>
      </c>
      <c r="F33" s="7">
        <f t="shared" si="0"/>
        <v>22265283</v>
      </c>
      <c r="G33" s="7">
        <f t="shared" si="0"/>
        <v>22275660</v>
      </c>
      <c r="H33" s="7">
        <f t="shared" si="0"/>
        <v>22285832</v>
      </c>
      <c r="I33" s="7">
        <f t="shared" si="0"/>
        <v>22296340</v>
      </c>
      <c r="J33" s="7">
        <f t="shared" si="0"/>
        <v>22302998</v>
      </c>
      <c r="K33" s="7">
        <f t="shared" si="0"/>
        <v>22316351</v>
      </c>
      <c r="L33" s="7">
        <f>SUM(L34:L37)</f>
        <v>22327784</v>
      </c>
      <c r="M33" s="7">
        <f>SUM(M34:M37)</f>
        <v>22339759</v>
      </c>
      <c r="N33" s="13">
        <f>M33-'2000'!M33</f>
        <v>123652</v>
      </c>
      <c r="O33" s="16">
        <f>M33/'1999'!M33*100-100</f>
        <v>1.3872273226003955</v>
      </c>
      <c r="P33" s="7"/>
      <c r="Q33" s="7"/>
      <c r="R33" s="7"/>
      <c r="S33" s="7"/>
    </row>
    <row r="34" spans="1:19" ht="12">
      <c r="A34" s="35" t="s">
        <v>186</v>
      </c>
      <c r="B34" s="8">
        <f aca="true" t="shared" si="1" ref="B34:M34">SUM(B$28,B$23:B$24,B$7:B$10)</f>
        <v>9616195</v>
      </c>
      <c r="C34" s="8">
        <f t="shared" si="1"/>
        <v>9622369</v>
      </c>
      <c r="D34" s="8">
        <f t="shared" si="1"/>
        <v>9628616</v>
      </c>
      <c r="E34" s="8">
        <f t="shared" si="1"/>
        <v>9634719</v>
      </c>
      <c r="F34" s="8">
        <f t="shared" si="1"/>
        <v>9641189</v>
      </c>
      <c r="G34" s="8">
        <f t="shared" si="1"/>
        <v>9648446</v>
      </c>
      <c r="H34" s="8">
        <f t="shared" si="1"/>
        <v>9654093</v>
      </c>
      <c r="I34" s="8">
        <f t="shared" si="1"/>
        <v>9660600</v>
      </c>
      <c r="J34" s="8">
        <f t="shared" si="1"/>
        <v>9663474</v>
      </c>
      <c r="K34" s="8">
        <f t="shared" si="1"/>
        <v>9670186</v>
      </c>
      <c r="L34" s="8">
        <f t="shared" si="1"/>
        <v>9676591</v>
      </c>
      <c r="M34" s="8">
        <f t="shared" si="1"/>
        <v>9683378</v>
      </c>
      <c r="N34" s="13">
        <f>M34-'2000'!M34</f>
        <v>74628</v>
      </c>
      <c r="O34" s="16">
        <f>M34/'1999'!M34*100-100</f>
        <v>2.0436061053479335</v>
      </c>
      <c r="P34" s="8"/>
      <c r="Q34" s="8"/>
      <c r="R34" s="8"/>
      <c r="S34" s="8"/>
    </row>
    <row r="35" spans="1:19" ht="12">
      <c r="A35" s="36" t="s">
        <v>187</v>
      </c>
      <c r="B35" s="8">
        <f aca="true" t="shared" si="2" ref="B35:M35">SUM(B$25,B$11:B$15)</f>
        <v>5618351</v>
      </c>
      <c r="C35" s="8">
        <f t="shared" si="2"/>
        <v>5620340</v>
      </c>
      <c r="D35" s="8">
        <f t="shared" si="2"/>
        <v>5622380</v>
      </c>
      <c r="E35" s="8">
        <f t="shared" si="2"/>
        <v>5624466</v>
      </c>
      <c r="F35" s="8">
        <f t="shared" si="2"/>
        <v>5626812</v>
      </c>
      <c r="G35" s="8">
        <f t="shared" si="2"/>
        <v>5629201</v>
      </c>
      <c r="H35" s="8">
        <f t="shared" si="2"/>
        <v>5631600</v>
      </c>
      <c r="I35" s="8">
        <f t="shared" si="2"/>
        <v>5634094</v>
      </c>
      <c r="J35" s="8">
        <f t="shared" si="2"/>
        <v>5636349</v>
      </c>
      <c r="K35" s="8">
        <f t="shared" si="2"/>
        <v>5639877</v>
      </c>
      <c r="L35" s="8">
        <f t="shared" si="2"/>
        <v>5642937</v>
      </c>
      <c r="M35" s="8">
        <f t="shared" si="2"/>
        <v>5645982</v>
      </c>
      <c r="N35" s="13">
        <f>M35-'2000'!M35</f>
        <v>30745</v>
      </c>
      <c r="O35" s="16">
        <f>M35/'1999'!M35*100-100</f>
        <v>1.223851542180583</v>
      </c>
      <c r="P35" s="8"/>
      <c r="Q35" s="8"/>
      <c r="R35" s="8"/>
      <c r="S35" s="8"/>
    </row>
    <row r="36" spans="1:19" ht="12">
      <c r="A36" s="36" t="s">
        <v>188</v>
      </c>
      <c r="B36" s="8">
        <f aca="true" t="shared" si="3" ref="B36:M36">SUM(B$26:B$27,B$29,B$16:B$19,B$22)</f>
        <v>6395479</v>
      </c>
      <c r="C36" s="8">
        <f t="shared" si="3"/>
        <v>6396092</v>
      </c>
      <c r="D36" s="8">
        <f t="shared" si="3"/>
        <v>6397296</v>
      </c>
      <c r="E36" s="8">
        <f t="shared" si="3"/>
        <v>6398536</v>
      </c>
      <c r="F36" s="8">
        <f t="shared" si="3"/>
        <v>6399846</v>
      </c>
      <c r="G36" s="8">
        <f t="shared" si="3"/>
        <v>6400960</v>
      </c>
      <c r="H36" s="8">
        <f t="shared" si="3"/>
        <v>6403111</v>
      </c>
      <c r="I36" s="8">
        <f t="shared" si="3"/>
        <v>6404625</v>
      </c>
      <c r="J36" s="8">
        <f t="shared" si="3"/>
        <v>6406129</v>
      </c>
      <c r="K36" s="8">
        <f t="shared" si="3"/>
        <v>6408988</v>
      </c>
      <c r="L36" s="8">
        <f t="shared" si="3"/>
        <v>6410874</v>
      </c>
      <c r="M36" s="8">
        <f t="shared" si="3"/>
        <v>6412648</v>
      </c>
      <c r="N36" s="13">
        <f>M36-'2000'!M36</f>
        <v>19470</v>
      </c>
      <c r="O36" s="16">
        <f>M36/'1999'!M36*100-100</f>
        <v>0.7733082693178943</v>
      </c>
      <c r="P36" s="8"/>
      <c r="Q36" s="8"/>
      <c r="R36" s="8"/>
      <c r="S36" s="8"/>
    </row>
    <row r="37" spans="1:19" ht="12">
      <c r="A37" s="36" t="s">
        <v>189</v>
      </c>
      <c r="B37" s="9">
        <f aca="true" t="shared" si="4" ref="B37:M37">SUM(B$20:B$21)</f>
        <v>598926</v>
      </c>
      <c r="C37" s="9">
        <f t="shared" si="4"/>
        <v>598367</v>
      </c>
      <c r="D37" s="9">
        <f t="shared" si="4"/>
        <v>598063</v>
      </c>
      <c r="E37" s="9">
        <f t="shared" si="4"/>
        <v>597776</v>
      </c>
      <c r="F37" s="9">
        <f t="shared" si="4"/>
        <v>597436</v>
      </c>
      <c r="G37" s="9">
        <f t="shared" si="4"/>
        <v>597053</v>
      </c>
      <c r="H37" s="9">
        <f t="shared" si="4"/>
        <v>597028</v>
      </c>
      <c r="I37" s="9">
        <f t="shared" si="4"/>
        <v>597021</v>
      </c>
      <c r="J37" s="9">
        <f t="shared" si="4"/>
        <v>597046</v>
      </c>
      <c r="K37" s="9">
        <f t="shared" si="4"/>
        <v>597300</v>
      </c>
      <c r="L37" s="9">
        <f t="shared" si="4"/>
        <v>597382</v>
      </c>
      <c r="M37" s="9">
        <f t="shared" si="4"/>
        <v>597751</v>
      </c>
      <c r="N37" s="13">
        <f>M37-'2000'!M37</f>
        <v>-1191</v>
      </c>
      <c r="O37" s="16">
        <f>M37/'1999'!M37*100-100</f>
        <v>-0.9504761494448104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sheetProtection/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"/>
    </sheetView>
  </sheetViews>
  <sheetFormatPr defaultColWidth="9.33203125" defaultRowHeight="12"/>
  <cols>
    <col min="1" max="1" width="24.5" style="2" customWidth="1"/>
    <col min="2" max="13" width="11.83203125" style="1" customWidth="1"/>
    <col min="14" max="14" width="12.5" style="1" customWidth="1"/>
    <col min="15" max="15" width="11.5" style="1" customWidth="1"/>
    <col min="16" max="16384" width="9.33203125" style="1" customWidth="1"/>
  </cols>
  <sheetData>
    <row r="1" spans="1:15" s="2" customFormat="1" ht="17.25" customHeight="1">
      <c r="A1" s="102" t="s">
        <v>243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6" customFormat="1" ht="22.5" customHeight="1">
      <c r="A2" s="51" t="s">
        <v>215</v>
      </c>
      <c r="B2" s="45" t="s">
        <v>244</v>
      </c>
      <c r="C2" s="45" t="s">
        <v>245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50</v>
      </c>
      <c r="N2" s="46" t="s">
        <v>212</v>
      </c>
      <c r="O2" s="46" t="s">
        <v>228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22106240</v>
      </c>
      <c r="C4" s="4">
        <v>22119943</v>
      </c>
      <c r="D4" s="4">
        <v>22134777</v>
      </c>
      <c r="E4" s="4">
        <v>22146733</v>
      </c>
      <c r="F4" s="4">
        <v>22159658</v>
      </c>
      <c r="G4" s="4">
        <v>22172529</v>
      </c>
      <c r="H4" s="4">
        <v>22188176</v>
      </c>
      <c r="I4" s="4">
        <v>22203034</v>
      </c>
      <c r="J4" s="4">
        <v>22218949</v>
      </c>
      <c r="K4" s="4">
        <v>22237846</v>
      </c>
      <c r="L4" s="4">
        <v>22256788</v>
      </c>
      <c r="M4" s="12">
        <v>22276672</v>
      </c>
      <c r="N4" s="13">
        <f>M4-'1999'!M4</f>
        <v>184285</v>
      </c>
      <c r="O4" s="14">
        <f>M4/'1999'!M4*100-100</f>
        <v>0.8341561280816023</v>
      </c>
    </row>
    <row r="5" spans="1:15" ht="13.5" customHeight="1">
      <c r="A5" s="30" t="s">
        <v>156</v>
      </c>
      <c r="B5" s="4">
        <v>22047883</v>
      </c>
      <c r="C5" s="4">
        <v>22061515</v>
      </c>
      <c r="D5" s="4">
        <v>22076276</v>
      </c>
      <c r="E5" s="4">
        <v>22088125</v>
      </c>
      <c r="F5" s="4">
        <v>22100948</v>
      </c>
      <c r="G5" s="4">
        <v>22113726</v>
      </c>
      <c r="H5" s="4">
        <v>22129304</v>
      </c>
      <c r="I5" s="4">
        <v>22143924</v>
      </c>
      <c r="J5" s="4">
        <v>22159701</v>
      </c>
      <c r="K5" s="4">
        <v>22178272</v>
      </c>
      <c r="L5" s="4">
        <v>22196808</v>
      </c>
      <c r="M5" s="12">
        <v>22216107</v>
      </c>
      <c r="N5" s="13">
        <f>M5-'1999'!M5</f>
        <v>182011</v>
      </c>
      <c r="O5" s="14">
        <f>M5/'1999'!M5*100-100</f>
        <v>0.8260425115693408</v>
      </c>
    </row>
    <row r="6" spans="1:15" ht="13.5" customHeight="1">
      <c r="A6" s="30" t="s">
        <v>157</v>
      </c>
      <c r="B6" s="4">
        <v>17927918</v>
      </c>
      <c r="C6" s="4">
        <v>17937900</v>
      </c>
      <c r="D6" s="4">
        <v>17950491</v>
      </c>
      <c r="E6" s="4">
        <v>17960998</v>
      </c>
      <c r="F6" s="4">
        <v>17972472</v>
      </c>
      <c r="G6" s="4">
        <v>17984074</v>
      </c>
      <c r="H6" s="4">
        <v>17997605</v>
      </c>
      <c r="I6" s="4">
        <v>18012243</v>
      </c>
      <c r="J6" s="4">
        <v>18027767</v>
      </c>
      <c r="K6" s="4">
        <v>18044775</v>
      </c>
      <c r="L6" s="4">
        <v>18061394</v>
      </c>
      <c r="M6" s="12">
        <v>18079073</v>
      </c>
      <c r="N6" s="13">
        <f>M6-'1999'!M6</f>
        <v>161794</v>
      </c>
      <c r="O6" s="14">
        <f>M6/'1999'!M6*100-100</f>
        <v>0.903005417284632</v>
      </c>
    </row>
    <row r="7" spans="1:15" ht="13.5" customHeight="1">
      <c r="A7" s="31" t="s">
        <v>158</v>
      </c>
      <c r="B7" s="4">
        <v>3514197</v>
      </c>
      <c r="C7" s="4">
        <v>3519200</v>
      </c>
      <c r="D7" s="4">
        <v>3524200</v>
      </c>
      <c r="E7" s="4">
        <v>3527978</v>
      </c>
      <c r="F7" s="4">
        <v>3532439</v>
      </c>
      <c r="G7" s="4">
        <v>3537707</v>
      </c>
      <c r="H7" s="4">
        <v>3542242</v>
      </c>
      <c r="I7" s="4">
        <v>3546941</v>
      </c>
      <c r="J7" s="4">
        <v>3551713</v>
      </c>
      <c r="K7" s="4">
        <v>3556618</v>
      </c>
      <c r="L7" s="4">
        <v>3561626</v>
      </c>
      <c r="M7" s="12">
        <v>3567896</v>
      </c>
      <c r="N7" s="13">
        <f>M7-'1999'!M7</f>
        <v>56979</v>
      </c>
      <c r="O7" s="14">
        <f>M7/'1999'!M7*100-100</f>
        <v>1.6229093424880148</v>
      </c>
    </row>
    <row r="8" spans="1:15" ht="13.5" customHeight="1">
      <c r="A8" s="31" t="s">
        <v>159</v>
      </c>
      <c r="B8" s="4">
        <v>464986</v>
      </c>
      <c r="C8" s="4">
        <v>464983</v>
      </c>
      <c r="D8" s="4">
        <v>464965</v>
      </c>
      <c r="E8" s="4">
        <v>464858</v>
      </c>
      <c r="F8" s="4">
        <v>464853</v>
      </c>
      <c r="G8" s="4">
        <v>464694</v>
      </c>
      <c r="H8" s="4">
        <v>464860</v>
      </c>
      <c r="I8" s="4">
        <v>464732</v>
      </c>
      <c r="J8" s="4">
        <v>464728</v>
      </c>
      <c r="K8" s="4">
        <v>464907</v>
      </c>
      <c r="L8" s="4">
        <v>465108</v>
      </c>
      <c r="M8" s="12">
        <v>465186</v>
      </c>
      <c r="N8" s="13">
        <f>M8-'1999'!M8</f>
        <v>182</v>
      </c>
      <c r="O8" s="14">
        <f>M8/'1999'!M8*100-100</f>
        <v>0.03913944826281579</v>
      </c>
    </row>
    <row r="9" spans="1:15" ht="13.5" customHeight="1">
      <c r="A9" s="31" t="s">
        <v>160</v>
      </c>
      <c r="B9" s="4">
        <v>1694209</v>
      </c>
      <c r="C9" s="4">
        <v>1697509</v>
      </c>
      <c r="D9" s="4">
        <v>1700995</v>
      </c>
      <c r="E9" s="4">
        <v>1704008</v>
      </c>
      <c r="F9" s="4">
        <v>1707451</v>
      </c>
      <c r="G9" s="4">
        <v>1711139</v>
      </c>
      <c r="H9" s="4">
        <v>1714495</v>
      </c>
      <c r="I9" s="4">
        <v>1718590</v>
      </c>
      <c r="J9" s="4">
        <v>1722524</v>
      </c>
      <c r="K9" s="4">
        <v>1726036</v>
      </c>
      <c r="L9" s="4">
        <v>1729261</v>
      </c>
      <c r="M9" s="12">
        <v>1732617</v>
      </c>
      <c r="N9" s="13">
        <f>M9-'1999'!M9</f>
        <v>41325</v>
      </c>
      <c r="O9" s="14">
        <f>M9/'1999'!M9*100-100</f>
        <v>2.443398301416906</v>
      </c>
    </row>
    <row r="10" spans="1:15" ht="13.5" customHeight="1">
      <c r="A10" s="31" t="s">
        <v>161</v>
      </c>
      <c r="B10" s="4">
        <v>434122</v>
      </c>
      <c r="C10" s="4">
        <v>434480</v>
      </c>
      <c r="D10" s="4">
        <v>434704</v>
      </c>
      <c r="E10" s="4">
        <v>435125</v>
      </c>
      <c r="F10" s="4">
        <v>435318</v>
      </c>
      <c r="G10" s="4">
        <v>435753</v>
      </c>
      <c r="H10" s="4">
        <v>436276</v>
      </c>
      <c r="I10" s="4">
        <v>437008</v>
      </c>
      <c r="J10" s="4">
        <v>437770</v>
      </c>
      <c r="K10" s="4">
        <v>438413</v>
      </c>
      <c r="L10" s="4">
        <v>439070</v>
      </c>
      <c r="M10" s="12">
        <v>439713</v>
      </c>
      <c r="N10" s="13">
        <f>M10-'1999'!M10</f>
        <v>5946</v>
      </c>
      <c r="O10" s="14">
        <f>M10/'1999'!M10*100-100</f>
        <v>1.3707820096964412</v>
      </c>
    </row>
    <row r="11" spans="1:15" ht="13.5" customHeight="1">
      <c r="A11" s="31" t="s">
        <v>162</v>
      </c>
      <c r="B11" s="4">
        <v>559897</v>
      </c>
      <c r="C11" s="4">
        <v>559842</v>
      </c>
      <c r="D11" s="4">
        <v>559754</v>
      </c>
      <c r="E11" s="4">
        <v>559534</v>
      </c>
      <c r="F11" s="4">
        <v>559520</v>
      </c>
      <c r="G11" s="4">
        <v>559265</v>
      </c>
      <c r="H11" s="4">
        <v>559246</v>
      </c>
      <c r="I11" s="4">
        <v>559272</v>
      </c>
      <c r="J11" s="4">
        <v>559400</v>
      </c>
      <c r="K11" s="4">
        <v>559544</v>
      </c>
      <c r="L11" s="4">
        <v>559593</v>
      </c>
      <c r="M11" s="12">
        <v>559703</v>
      </c>
      <c r="N11" s="13">
        <f>M11-'1999'!M11</f>
        <v>-101</v>
      </c>
      <c r="O11" s="14">
        <f>M11/'1999'!M11*100-100</f>
        <v>-0.018042028995864712</v>
      </c>
    </row>
    <row r="12" spans="1:15" ht="13.5" customHeight="1">
      <c r="A12" s="31" t="s">
        <v>163</v>
      </c>
      <c r="B12" s="4">
        <v>1482040</v>
      </c>
      <c r="C12" s="4">
        <v>1483001</v>
      </c>
      <c r="D12" s="4">
        <v>1483994</v>
      </c>
      <c r="E12" s="4">
        <v>1484782</v>
      </c>
      <c r="F12" s="4">
        <v>1485575</v>
      </c>
      <c r="G12" s="4">
        <v>1486268</v>
      </c>
      <c r="H12" s="4">
        <v>1487630</v>
      </c>
      <c r="I12" s="4">
        <v>1489017</v>
      </c>
      <c r="J12" s="4">
        <v>1490496</v>
      </c>
      <c r="K12" s="4">
        <v>1491707</v>
      </c>
      <c r="L12" s="4">
        <v>1492936</v>
      </c>
      <c r="M12" s="12">
        <v>1494308</v>
      </c>
      <c r="N12" s="13">
        <f>M12-'1999'!M12</f>
        <v>12901</v>
      </c>
      <c r="O12" s="14">
        <f>M12/'1999'!M12*100-100</f>
        <v>0.8708612825509761</v>
      </c>
    </row>
    <row r="13" spans="1:15" ht="13.5" customHeight="1">
      <c r="A13" s="31" t="s">
        <v>164</v>
      </c>
      <c r="B13" s="4">
        <v>1306261</v>
      </c>
      <c r="C13" s="4">
        <v>1306298</v>
      </c>
      <c r="D13" s="4">
        <v>1306659</v>
      </c>
      <c r="E13" s="4">
        <v>1306972</v>
      </c>
      <c r="F13" s="4">
        <v>1307083</v>
      </c>
      <c r="G13" s="4">
        <v>1306848</v>
      </c>
      <c r="H13" s="4">
        <v>1307187</v>
      </c>
      <c r="I13" s="4">
        <v>1307631</v>
      </c>
      <c r="J13" s="4">
        <v>1308207</v>
      </c>
      <c r="K13" s="4">
        <v>1309006</v>
      </c>
      <c r="L13" s="4">
        <v>1309689</v>
      </c>
      <c r="M13" s="12">
        <v>1310531</v>
      </c>
      <c r="N13" s="13">
        <f>M13-'1999'!M13</f>
        <v>4891</v>
      </c>
      <c r="O13" s="14">
        <f>M13/'1999'!M13*100-100</f>
        <v>0.37460555742777046</v>
      </c>
    </row>
    <row r="14" spans="1:15" ht="13.5" customHeight="1">
      <c r="A14" s="31" t="s">
        <v>165</v>
      </c>
      <c r="B14" s="4">
        <v>543867</v>
      </c>
      <c r="C14" s="4">
        <v>543447</v>
      </c>
      <c r="D14" s="4">
        <v>542819</v>
      </c>
      <c r="E14" s="4">
        <v>542576</v>
      </c>
      <c r="F14" s="4">
        <v>542259</v>
      </c>
      <c r="G14" s="4">
        <v>541792</v>
      </c>
      <c r="H14" s="4">
        <v>541571</v>
      </c>
      <c r="I14" s="4">
        <v>541353</v>
      </c>
      <c r="J14" s="4">
        <v>541343</v>
      </c>
      <c r="K14" s="4">
        <v>541344</v>
      </c>
      <c r="L14" s="4">
        <v>541467</v>
      </c>
      <c r="M14" s="12">
        <v>541537</v>
      </c>
      <c r="N14" s="13">
        <f>M14-'1999'!M14</f>
        <v>-2501</v>
      </c>
      <c r="O14" s="14">
        <f>M14/'1999'!M14*100-100</f>
        <v>-0.45971053492587544</v>
      </c>
    </row>
    <row r="15" spans="1:15" ht="13.5" customHeight="1">
      <c r="A15" s="31" t="s">
        <v>166</v>
      </c>
      <c r="B15" s="4">
        <v>746189</v>
      </c>
      <c r="C15" s="4">
        <v>745537</v>
      </c>
      <c r="D15" s="4">
        <v>745047</v>
      </c>
      <c r="E15" s="4">
        <v>744524</v>
      </c>
      <c r="F15" s="4">
        <v>744082</v>
      </c>
      <c r="G15" s="4">
        <v>743653</v>
      </c>
      <c r="H15" s="4">
        <v>743451</v>
      </c>
      <c r="I15" s="4">
        <v>743536</v>
      </c>
      <c r="J15" s="4">
        <v>743327</v>
      </c>
      <c r="K15" s="4">
        <v>743439</v>
      </c>
      <c r="L15" s="4">
        <v>743540</v>
      </c>
      <c r="M15" s="12">
        <v>743368</v>
      </c>
      <c r="N15" s="13">
        <f>M15-'1999'!M15</f>
        <v>-2873</v>
      </c>
      <c r="O15" s="14">
        <f>M15/'1999'!M15*100-100</f>
        <v>-0.3849962679616965</v>
      </c>
    </row>
    <row r="16" spans="1:15" ht="13.5" customHeight="1">
      <c r="A16" s="31" t="s">
        <v>167</v>
      </c>
      <c r="B16" s="4">
        <v>562494</v>
      </c>
      <c r="C16" s="4">
        <v>562391</v>
      </c>
      <c r="D16" s="4">
        <v>562240</v>
      </c>
      <c r="E16" s="4">
        <v>562096</v>
      </c>
      <c r="F16" s="4">
        <v>561714</v>
      </c>
      <c r="G16" s="4">
        <v>561467</v>
      </c>
      <c r="H16" s="4">
        <v>561514</v>
      </c>
      <c r="I16" s="4">
        <v>561550</v>
      </c>
      <c r="J16" s="4">
        <v>561652</v>
      </c>
      <c r="K16" s="4">
        <v>561806</v>
      </c>
      <c r="L16" s="4">
        <v>562025</v>
      </c>
      <c r="M16" s="12">
        <v>562305</v>
      </c>
      <c r="N16" s="13">
        <f>M16-'1999'!M16</f>
        <v>-357</v>
      </c>
      <c r="O16" s="14">
        <f>M16/'1999'!M16*100-100</f>
        <v>-0.06344839352932752</v>
      </c>
    </row>
    <row r="17" spans="1:15" ht="13.5" customHeight="1">
      <c r="A17" s="31" t="s">
        <v>168</v>
      </c>
      <c r="B17" s="4">
        <v>1104104</v>
      </c>
      <c r="C17" s="4">
        <v>1104091</v>
      </c>
      <c r="D17" s="4">
        <v>1104370</v>
      </c>
      <c r="E17" s="4">
        <v>1104307</v>
      </c>
      <c r="F17" s="4">
        <v>1104323</v>
      </c>
      <c r="G17" s="4">
        <v>1104267</v>
      </c>
      <c r="H17" s="4">
        <v>1104682</v>
      </c>
      <c r="I17" s="4">
        <v>1105219</v>
      </c>
      <c r="J17" s="4">
        <v>1105844</v>
      </c>
      <c r="K17" s="4">
        <v>1106572</v>
      </c>
      <c r="L17" s="4">
        <v>1107312</v>
      </c>
      <c r="M17" s="12">
        <v>1107687</v>
      </c>
      <c r="N17" s="13">
        <f>M17-'1999'!M17</f>
        <v>3964</v>
      </c>
      <c r="O17" s="14">
        <f>M17/'1999'!M17*100-100</f>
        <v>0.3591480833506182</v>
      </c>
    </row>
    <row r="18" spans="1:15" ht="13.5" customHeight="1">
      <c r="A18" s="31" t="s">
        <v>169</v>
      </c>
      <c r="B18" s="4">
        <v>1230526</v>
      </c>
      <c r="C18" s="4">
        <v>1230350</v>
      </c>
      <c r="D18" s="4">
        <v>1230767</v>
      </c>
      <c r="E18" s="4">
        <v>1230950</v>
      </c>
      <c r="F18" s="4">
        <v>1230900</v>
      </c>
      <c r="G18" s="4">
        <v>1230637</v>
      </c>
      <c r="H18" s="4">
        <v>1231006</v>
      </c>
      <c r="I18" s="4">
        <v>1231365</v>
      </c>
      <c r="J18" s="4">
        <v>1232245</v>
      </c>
      <c r="K18" s="4">
        <v>1233251</v>
      </c>
      <c r="L18" s="4">
        <v>1234008</v>
      </c>
      <c r="M18" s="12">
        <v>1234707</v>
      </c>
      <c r="N18" s="13">
        <f>M18-'1999'!M18</f>
        <v>4355</v>
      </c>
      <c r="O18" s="14">
        <f>M18/'1999'!M18*100-100</f>
        <v>0.35396374370910166</v>
      </c>
    </row>
    <row r="19" spans="1:15" ht="13.5" customHeight="1">
      <c r="A19" s="31" t="s">
        <v>170</v>
      </c>
      <c r="B19" s="4">
        <v>909025</v>
      </c>
      <c r="C19" s="4">
        <v>908465</v>
      </c>
      <c r="D19" s="4">
        <v>908178</v>
      </c>
      <c r="E19" s="4">
        <v>907773</v>
      </c>
      <c r="F19" s="4">
        <v>907573</v>
      </c>
      <c r="G19" s="4">
        <v>907301</v>
      </c>
      <c r="H19" s="4">
        <v>907177</v>
      </c>
      <c r="I19" s="4">
        <v>906903</v>
      </c>
      <c r="J19" s="4">
        <v>907028</v>
      </c>
      <c r="K19" s="4">
        <v>907189</v>
      </c>
      <c r="L19" s="4">
        <v>907376</v>
      </c>
      <c r="M19" s="12">
        <v>907590</v>
      </c>
      <c r="N19" s="13">
        <f>M19-'1999'!M19</f>
        <v>-1425</v>
      </c>
      <c r="O19" s="14">
        <f>M19/'1999'!M19*100-100</f>
        <v>-0.15676308971799813</v>
      </c>
    </row>
    <row r="20" spans="1:15" ht="13.5" customHeight="1">
      <c r="A20" s="31" t="s">
        <v>171</v>
      </c>
      <c r="B20" s="4">
        <v>247660</v>
      </c>
      <c r="C20" s="4">
        <v>247456</v>
      </c>
      <c r="D20" s="4">
        <v>247162</v>
      </c>
      <c r="E20" s="4">
        <v>246881</v>
      </c>
      <c r="F20" s="4">
        <v>246664</v>
      </c>
      <c r="G20" s="4">
        <v>246386</v>
      </c>
      <c r="H20" s="4">
        <v>246149</v>
      </c>
      <c r="I20" s="4">
        <v>245764</v>
      </c>
      <c r="J20" s="4">
        <v>245355</v>
      </c>
      <c r="K20" s="4">
        <v>245360</v>
      </c>
      <c r="L20" s="4">
        <v>245299</v>
      </c>
      <c r="M20" s="12">
        <v>245312</v>
      </c>
      <c r="N20" s="13">
        <f>M20-'1999'!M20</f>
        <v>-2489</v>
      </c>
      <c r="O20" s="14">
        <f>M20/'1999'!M20*100-100</f>
        <v>-1.0044350103510453</v>
      </c>
    </row>
    <row r="21" spans="1:15" ht="13.5" customHeight="1">
      <c r="A21" s="31" t="s">
        <v>172</v>
      </c>
      <c r="B21" s="4">
        <v>355694</v>
      </c>
      <c r="C21" s="4">
        <v>355389</v>
      </c>
      <c r="D21" s="4">
        <v>355180</v>
      </c>
      <c r="E21" s="4">
        <v>355040</v>
      </c>
      <c r="F21" s="4">
        <v>354746</v>
      </c>
      <c r="G21" s="4">
        <v>354329</v>
      </c>
      <c r="H21" s="4">
        <v>354029</v>
      </c>
      <c r="I21" s="4">
        <v>353907</v>
      </c>
      <c r="J21" s="4">
        <v>353694</v>
      </c>
      <c r="K21" s="4">
        <v>353661</v>
      </c>
      <c r="L21" s="4">
        <v>353644</v>
      </c>
      <c r="M21" s="12">
        <v>353630</v>
      </c>
      <c r="N21" s="13">
        <f>M21-'1999'!M21</f>
        <v>-2056</v>
      </c>
      <c r="O21" s="14">
        <f>M21/'1999'!M21*100-100</f>
        <v>-0.5780379323335723</v>
      </c>
    </row>
    <row r="22" spans="1:15" ht="13.5" customHeight="1">
      <c r="A22" s="31" t="s">
        <v>173</v>
      </c>
      <c r="B22" s="4">
        <v>89017</v>
      </c>
      <c r="C22" s="4">
        <v>88930</v>
      </c>
      <c r="D22" s="4">
        <v>88855</v>
      </c>
      <c r="E22" s="4">
        <v>88948</v>
      </c>
      <c r="F22" s="4">
        <v>88991</v>
      </c>
      <c r="G22" s="4">
        <v>89029</v>
      </c>
      <c r="H22" s="4">
        <v>89124</v>
      </c>
      <c r="I22" s="4">
        <v>89203</v>
      </c>
      <c r="J22" s="4">
        <v>89298</v>
      </c>
      <c r="K22" s="4">
        <v>89397</v>
      </c>
      <c r="L22" s="4">
        <v>89415</v>
      </c>
      <c r="M22" s="12">
        <v>89496</v>
      </c>
      <c r="N22" s="13">
        <f>M22-'1999'!M22</f>
        <v>483</v>
      </c>
      <c r="O22" s="14">
        <f>M22/'1999'!M22*100-100</f>
        <v>0.5426173704964299</v>
      </c>
    </row>
    <row r="23" spans="1:15" ht="13.5" customHeight="1">
      <c r="A23" s="31" t="s">
        <v>174</v>
      </c>
      <c r="B23" s="4">
        <v>385365</v>
      </c>
      <c r="C23" s="4">
        <v>385733</v>
      </c>
      <c r="D23" s="4">
        <v>385888</v>
      </c>
      <c r="E23" s="4">
        <v>386106</v>
      </c>
      <c r="F23" s="4">
        <v>386239</v>
      </c>
      <c r="G23" s="4">
        <v>386430</v>
      </c>
      <c r="H23" s="4">
        <v>386664</v>
      </c>
      <c r="I23" s="4">
        <v>386933</v>
      </c>
      <c r="J23" s="4">
        <v>387298</v>
      </c>
      <c r="K23" s="4">
        <v>387800</v>
      </c>
      <c r="L23" s="4">
        <v>388108</v>
      </c>
      <c r="M23" s="12">
        <v>388425</v>
      </c>
      <c r="N23" s="13">
        <f>M23-'1999'!M23</f>
        <v>3224</v>
      </c>
      <c r="O23" s="14">
        <f>M23/'1999'!M23*100-100</f>
        <v>0.8369656361224287</v>
      </c>
    </row>
    <row r="24" spans="1:15" ht="13.5" customHeight="1">
      <c r="A24" s="31" t="s">
        <v>175</v>
      </c>
      <c r="B24" s="4">
        <v>362274</v>
      </c>
      <c r="C24" s="4">
        <v>362781</v>
      </c>
      <c r="D24" s="4">
        <v>363409</v>
      </c>
      <c r="E24" s="4">
        <v>364031</v>
      </c>
      <c r="F24" s="4">
        <v>364397</v>
      </c>
      <c r="G24" s="4">
        <v>364978</v>
      </c>
      <c r="H24" s="4">
        <v>365528</v>
      </c>
      <c r="I24" s="4">
        <v>366093</v>
      </c>
      <c r="J24" s="4">
        <v>366683</v>
      </c>
      <c r="K24" s="4">
        <v>367202</v>
      </c>
      <c r="L24" s="4">
        <v>367929</v>
      </c>
      <c r="M24" s="12">
        <v>368439</v>
      </c>
      <c r="N24" s="13">
        <f>M24-'1999'!M24</f>
        <v>6481</v>
      </c>
      <c r="O24" s="14">
        <f>M24/'1999'!M24*100-100</f>
        <v>1.7905392338337691</v>
      </c>
    </row>
    <row r="25" spans="1:15" ht="13.5" customHeight="1">
      <c r="A25" s="31" t="s">
        <v>176</v>
      </c>
      <c r="B25" s="4">
        <v>942343</v>
      </c>
      <c r="C25" s="4">
        <v>943989</v>
      </c>
      <c r="D25" s="4">
        <v>946310</v>
      </c>
      <c r="E25" s="4">
        <v>948589</v>
      </c>
      <c r="F25" s="4">
        <v>951331</v>
      </c>
      <c r="G25" s="4">
        <v>954177</v>
      </c>
      <c r="H25" s="4">
        <v>956285</v>
      </c>
      <c r="I25" s="4">
        <v>958300</v>
      </c>
      <c r="J25" s="4">
        <v>960091</v>
      </c>
      <c r="K25" s="4">
        <v>962141</v>
      </c>
      <c r="L25" s="4">
        <v>963898</v>
      </c>
      <c r="M25" s="12">
        <v>965790</v>
      </c>
      <c r="N25" s="13">
        <f>M25-'1999'!M25</f>
        <v>25201</v>
      </c>
      <c r="O25" s="14">
        <f>M25/'1999'!M25*100-100</f>
        <v>2.679278622225013</v>
      </c>
    </row>
    <row r="26" spans="1:15" ht="13.5" customHeight="1">
      <c r="A26" s="31" t="s">
        <v>177</v>
      </c>
      <c r="B26" s="4">
        <v>265165</v>
      </c>
      <c r="C26" s="4">
        <v>265090</v>
      </c>
      <c r="D26" s="4">
        <v>265182</v>
      </c>
      <c r="E26" s="4">
        <v>265337</v>
      </c>
      <c r="F26" s="4">
        <v>265505</v>
      </c>
      <c r="G26" s="4">
        <v>265713</v>
      </c>
      <c r="H26" s="4">
        <v>265693</v>
      </c>
      <c r="I26" s="4">
        <v>265832</v>
      </c>
      <c r="J26" s="4">
        <v>265839</v>
      </c>
      <c r="K26" s="4">
        <v>266012</v>
      </c>
      <c r="L26" s="4">
        <v>266144</v>
      </c>
      <c r="M26" s="12">
        <v>266183</v>
      </c>
      <c r="N26" s="13">
        <f>M26-'1999'!M26</f>
        <v>1074</v>
      </c>
      <c r="O26" s="14">
        <f>M26/'1999'!M26*100-100</f>
        <v>0.40511638609024203</v>
      </c>
    </row>
    <row r="27" spans="1:15" ht="13.5" customHeight="1">
      <c r="A27" s="31" t="s">
        <v>178</v>
      </c>
      <c r="B27" s="4">
        <v>728483</v>
      </c>
      <c r="C27" s="4">
        <v>728938</v>
      </c>
      <c r="D27" s="4">
        <v>729813</v>
      </c>
      <c r="E27" s="4">
        <v>730583</v>
      </c>
      <c r="F27" s="4">
        <v>731509</v>
      </c>
      <c r="G27" s="4">
        <v>732241</v>
      </c>
      <c r="H27" s="4">
        <v>732796</v>
      </c>
      <c r="I27" s="4">
        <v>733094</v>
      </c>
      <c r="J27" s="4">
        <v>733232</v>
      </c>
      <c r="K27" s="4">
        <v>733370</v>
      </c>
      <c r="L27" s="4">
        <v>733946</v>
      </c>
      <c r="M27" s="12">
        <v>734650</v>
      </c>
      <c r="N27" s="13">
        <f>M27-'1999'!M27</f>
        <v>6590</v>
      </c>
      <c r="O27" s="14">
        <f>M27/'1999'!M27*100-100</f>
        <v>0.9051451803422879</v>
      </c>
    </row>
    <row r="28" spans="1:15" ht="13.5" customHeight="1">
      <c r="A28" s="30" t="s">
        <v>179</v>
      </c>
      <c r="B28" s="4">
        <v>2643340</v>
      </c>
      <c r="C28" s="4">
        <v>2645593</v>
      </c>
      <c r="D28" s="4">
        <v>2646861</v>
      </c>
      <c r="E28" s="4">
        <v>2647085</v>
      </c>
      <c r="F28" s="4">
        <v>2646989</v>
      </c>
      <c r="G28" s="4">
        <v>2646753</v>
      </c>
      <c r="H28" s="4">
        <v>2647614</v>
      </c>
      <c r="I28" s="4">
        <v>2646187</v>
      </c>
      <c r="J28" s="4">
        <v>2645314</v>
      </c>
      <c r="K28" s="4">
        <v>2645456</v>
      </c>
      <c r="L28" s="4">
        <v>2645979</v>
      </c>
      <c r="M28" s="12">
        <v>2646474</v>
      </c>
      <c r="N28" s="13">
        <f>M28-'1999'!M28</f>
        <v>5162</v>
      </c>
      <c r="O28" s="14">
        <f>M28/'1999'!M28*100-100</f>
        <v>0.19543317866272503</v>
      </c>
    </row>
    <row r="29" spans="1:15" ht="13.5" customHeight="1">
      <c r="A29" s="30" t="s">
        <v>180</v>
      </c>
      <c r="B29" s="4">
        <v>1476625</v>
      </c>
      <c r="C29" s="4">
        <v>1478022</v>
      </c>
      <c r="D29" s="4">
        <v>1478924</v>
      </c>
      <c r="E29" s="4">
        <v>1480042</v>
      </c>
      <c r="F29" s="4">
        <v>1481487</v>
      </c>
      <c r="G29" s="4">
        <v>1482899</v>
      </c>
      <c r="H29" s="4">
        <v>1484085</v>
      </c>
      <c r="I29" s="4">
        <v>1485494</v>
      </c>
      <c r="J29" s="4">
        <v>1486620</v>
      </c>
      <c r="K29" s="4">
        <v>1488041</v>
      </c>
      <c r="L29" s="4">
        <v>1489435</v>
      </c>
      <c r="M29" s="12">
        <v>1490560</v>
      </c>
      <c r="N29" s="13">
        <f>M29-'1999'!M29</f>
        <v>15055</v>
      </c>
      <c r="O29" s="14">
        <f>M29/'1999'!M29*100-100</f>
        <v>1.020328633247587</v>
      </c>
    </row>
    <row r="30" spans="1:15" ht="13.5" customHeight="1">
      <c r="A30" s="30" t="s">
        <v>181</v>
      </c>
      <c r="B30" s="4">
        <v>58357</v>
      </c>
      <c r="C30" s="4">
        <v>58428</v>
      </c>
      <c r="D30" s="4">
        <v>58501</v>
      </c>
      <c r="E30" s="4">
        <v>58608</v>
      </c>
      <c r="F30" s="4">
        <v>58710</v>
      </c>
      <c r="G30" s="4">
        <v>58803</v>
      </c>
      <c r="H30" s="4">
        <v>58872</v>
      </c>
      <c r="I30" s="4">
        <v>59110</v>
      </c>
      <c r="J30" s="4">
        <v>59248</v>
      </c>
      <c r="K30" s="4">
        <v>59574</v>
      </c>
      <c r="L30" s="4">
        <v>59980</v>
      </c>
      <c r="M30" s="12">
        <v>60565</v>
      </c>
      <c r="N30" s="13">
        <f>M30-'1999'!M30</f>
        <v>2274</v>
      </c>
      <c r="O30" s="14">
        <f>M30/'1999'!M30*100-100</f>
        <v>3.901116810485334</v>
      </c>
    </row>
    <row r="31" spans="1:15" ht="13.5" customHeight="1">
      <c r="A31" s="31" t="s">
        <v>182</v>
      </c>
      <c r="B31" s="4">
        <v>51781</v>
      </c>
      <c r="C31" s="4">
        <v>51808</v>
      </c>
      <c r="D31" s="4">
        <v>51883</v>
      </c>
      <c r="E31" s="4">
        <v>52001</v>
      </c>
      <c r="F31" s="4">
        <v>52139</v>
      </c>
      <c r="G31" s="4">
        <v>52215</v>
      </c>
      <c r="H31" s="4">
        <v>52291</v>
      </c>
      <c r="I31" s="4">
        <v>52496</v>
      </c>
      <c r="J31" s="4">
        <v>52641</v>
      </c>
      <c r="K31" s="4">
        <v>52936</v>
      </c>
      <c r="L31" s="4">
        <v>53293</v>
      </c>
      <c r="M31" s="12">
        <v>53832</v>
      </c>
      <c r="N31" s="13">
        <f>M31-'1999'!M31</f>
        <v>2101</v>
      </c>
      <c r="O31" s="14">
        <f>M31/'1999'!M31*100-100</f>
        <v>4.0613945216601195</v>
      </c>
    </row>
    <row r="32" spans="1:15" ht="13.5" customHeight="1" thickBot="1">
      <c r="A32" s="32" t="s">
        <v>183</v>
      </c>
      <c r="B32" s="4">
        <v>6576</v>
      </c>
      <c r="C32" s="4">
        <v>6620</v>
      </c>
      <c r="D32" s="4">
        <v>6618</v>
      </c>
      <c r="E32" s="4">
        <v>6607</v>
      </c>
      <c r="F32" s="4">
        <v>6571</v>
      </c>
      <c r="G32" s="4">
        <v>6588</v>
      </c>
      <c r="H32" s="4">
        <v>6581</v>
      </c>
      <c r="I32" s="4">
        <v>6614</v>
      </c>
      <c r="J32" s="4">
        <v>6607</v>
      </c>
      <c r="K32" s="4">
        <v>6638</v>
      </c>
      <c r="L32" s="4">
        <v>6687</v>
      </c>
      <c r="M32" s="12">
        <v>6733</v>
      </c>
      <c r="N32" s="13">
        <f>M32-'1999'!M32</f>
        <v>173</v>
      </c>
      <c r="O32" s="14">
        <f>M32/'1999'!M32*100-100</f>
        <v>2.6371951219512226</v>
      </c>
    </row>
    <row r="33" spans="1:38" ht="12.75" thickTop="1">
      <c r="A33" s="57" t="s">
        <v>185</v>
      </c>
      <c r="B33" s="7">
        <f aca="true" t="shared" si="0" ref="B33:J33">SUM(B34:B37)</f>
        <v>22047883</v>
      </c>
      <c r="C33" s="7">
        <f t="shared" si="0"/>
        <v>22061515</v>
      </c>
      <c r="D33" s="7">
        <f t="shared" si="0"/>
        <v>22076276</v>
      </c>
      <c r="E33" s="7">
        <f t="shared" si="0"/>
        <v>22088125</v>
      </c>
      <c r="F33" s="7">
        <f t="shared" si="0"/>
        <v>22100948</v>
      </c>
      <c r="G33" s="7">
        <f t="shared" si="0"/>
        <v>22113726</v>
      </c>
      <c r="H33" s="7">
        <f t="shared" si="0"/>
        <v>22129304</v>
      </c>
      <c r="I33" s="7">
        <f t="shared" si="0"/>
        <v>22143924</v>
      </c>
      <c r="J33" s="7">
        <f t="shared" si="0"/>
        <v>22159701</v>
      </c>
      <c r="K33" s="7">
        <f>SUM(K34:K37)</f>
        <v>22178272</v>
      </c>
      <c r="L33" s="7">
        <f>SUM(L34:L37)</f>
        <v>22196808</v>
      </c>
      <c r="M33" s="7">
        <f>SUM(M34:M37)</f>
        <v>22216107</v>
      </c>
      <c r="N33" s="15">
        <f>M33-'1999'!M33</f>
        <v>182011</v>
      </c>
      <c r="O33" s="16">
        <f>M33/'1999'!M33*100-100</f>
        <v>0.8260425115693408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9498493</v>
      </c>
      <c r="C34" s="8">
        <f t="shared" si="1"/>
        <v>9510279</v>
      </c>
      <c r="D34" s="8">
        <f t="shared" si="1"/>
        <v>9521022</v>
      </c>
      <c r="E34" s="8">
        <f t="shared" si="1"/>
        <v>9529191</v>
      </c>
      <c r="F34" s="8">
        <f t="shared" si="1"/>
        <v>9537686</v>
      </c>
      <c r="G34" s="8">
        <f t="shared" si="1"/>
        <v>9547454</v>
      </c>
      <c r="H34" s="8">
        <f t="shared" si="1"/>
        <v>9557679</v>
      </c>
      <c r="I34" s="8">
        <f t="shared" si="1"/>
        <v>9566484</v>
      </c>
      <c r="J34" s="8">
        <f t="shared" si="1"/>
        <v>9576030</v>
      </c>
      <c r="K34" s="8">
        <f t="shared" si="1"/>
        <v>9586432</v>
      </c>
      <c r="L34" s="8">
        <f t="shared" si="1"/>
        <v>9597081</v>
      </c>
      <c r="M34" s="8">
        <f t="shared" si="1"/>
        <v>9608750</v>
      </c>
      <c r="N34" s="15">
        <f>M34-'1999'!M34</f>
        <v>119299</v>
      </c>
      <c r="O34" s="16">
        <f>M34/'1999'!M34*100-100</f>
        <v>1.2571749408896125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5580597</v>
      </c>
      <c r="C35" s="8">
        <f t="shared" si="2"/>
        <v>5582114</v>
      </c>
      <c r="D35" s="8">
        <f t="shared" si="2"/>
        <v>5584583</v>
      </c>
      <c r="E35" s="8">
        <f t="shared" si="2"/>
        <v>5586977</v>
      </c>
      <c r="F35" s="8">
        <f t="shared" si="2"/>
        <v>5589850</v>
      </c>
      <c r="G35" s="8">
        <f t="shared" si="2"/>
        <v>5592003</v>
      </c>
      <c r="H35" s="8">
        <f t="shared" si="2"/>
        <v>5595370</v>
      </c>
      <c r="I35" s="8">
        <f t="shared" si="2"/>
        <v>5599109</v>
      </c>
      <c r="J35" s="8">
        <f t="shared" si="2"/>
        <v>5602864</v>
      </c>
      <c r="K35" s="8">
        <f t="shared" si="2"/>
        <v>5607181</v>
      </c>
      <c r="L35" s="8">
        <f t="shared" si="2"/>
        <v>5611123</v>
      </c>
      <c r="M35" s="8">
        <f t="shared" si="2"/>
        <v>5615237</v>
      </c>
      <c r="N35" s="15">
        <f>M35-'1999'!M35</f>
        <v>37518</v>
      </c>
      <c r="O35" s="16">
        <f>M35/'1999'!M35*100-100</f>
        <v>0.6726405543197984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6365439</v>
      </c>
      <c r="C36" s="8">
        <f t="shared" si="3"/>
        <v>6366277</v>
      </c>
      <c r="D36" s="8">
        <f t="shared" si="3"/>
        <v>6368329</v>
      </c>
      <c r="E36" s="8">
        <f t="shared" si="3"/>
        <v>6370036</v>
      </c>
      <c r="F36" s="8">
        <f t="shared" si="3"/>
        <v>6372002</v>
      </c>
      <c r="G36" s="8">
        <f t="shared" si="3"/>
        <v>6373554</v>
      </c>
      <c r="H36" s="8">
        <f t="shared" si="3"/>
        <v>6376077</v>
      </c>
      <c r="I36" s="8">
        <f t="shared" si="3"/>
        <v>6378660</v>
      </c>
      <c r="J36" s="8">
        <f t="shared" si="3"/>
        <v>6381758</v>
      </c>
      <c r="K36" s="8">
        <f t="shared" si="3"/>
        <v>6385638</v>
      </c>
      <c r="L36" s="8">
        <f t="shared" si="3"/>
        <v>6389661</v>
      </c>
      <c r="M36" s="8">
        <f t="shared" si="3"/>
        <v>6393178</v>
      </c>
      <c r="N36" s="15">
        <f>M36-'1999'!M36</f>
        <v>29739</v>
      </c>
      <c r="O36" s="16">
        <f>M36/'1999'!M36*100-100</f>
        <v>0.46734163712420695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603354</v>
      </c>
      <c r="C37" s="9">
        <f t="shared" si="4"/>
        <v>602845</v>
      </c>
      <c r="D37" s="9">
        <f t="shared" si="4"/>
        <v>602342</v>
      </c>
      <c r="E37" s="9">
        <f t="shared" si="4"/>
        <v>601921</v>
      </c>
      <c r="F37" s="9">
        <f t="shared" si="4"/>
        <v>601410</v>
      </c>
      <c r="G37" s="9">
        <f t="shared" si="4"/>
        <v>600715</v>
      </c>
      <c r="H37" s="9">
        <f t="shared" si="4"/>
        <v>600178</v>
      </c>
      <c r="I37" s="9">
        <f t="shared" si="4"/>
        <v>599671</v>
      </c>
      <c r="J37" s="9">
        <f t="shared" si="4"/>
        <v>599049</v>
      </c>
      <c r="K37" s="9">
        <f t="shared" si="4"/>
        <v>599021</v>
      </c>
      <c r="L37" s="9">
        <f t="shared" si="4"/>
        <v>598943</v>
      </c>
      <c r="M37" s="9">
        <f t="shared" si="4"/>
        <v>598942</v>
      </c>
      <c r="N37" s="15">
        <f>M37-'1999'!M37</f>
        <v>-4545</v>
      </c>
      <c r="O37" s="16">
        <f>M37/'1999'!M37*100-100</f>
        <v>-0.753123099586233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>
        <f>M33/'1999'!M33*100-100</f>
        <v>0.8260425115693408</v>
      </c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>
        <f>M34/'1999'!M34*100-100</f>
        <v>1.2571749408896125</v>
      </c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>
        <f>M35/'1999'!M35*100-100</f>
        <v>0.6726405543197984</v>
      </c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>
        <f>M36/'1999'!M36*100-100</f>
        <v>0.46734163712420695</v>
      </c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1">
        <f>M37/'1999'!M37*100-100</f>
        <v>-0.753123099586233</v>
      </c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sheetProtection/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A39" sqref="A39"/>
    </sheetView>
  </sheetViews>
  <sheetFormatPr defaultColWidth="9.33203125" defaultRowHeight="12"/>
  <cols>
    <col min="1" max="1" width="24.5" style="2" customWidth="1"/>
    <col min="2" max="13" width="11.83203125" style="1" customWidth="1"/>
    <col min="14" max="16384" width="9.33203125" style="1" customWidth="1"/>
  </cols>
  <sheetData>
    <row r="1" spans="1:13" s="2" customFormat="1" ht="17.25" customHeight="1">
      <c r="A1" s="102" t="s">
        <v>246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6" customFormat="1" ht="22.5" customHeight="1">
      <c r="A2" s="51" t="s">
        <v>215</v>
      </c>
      <c r="B2" s="45" t="s">
        <v>247</v>
      </c>
      <c r="C2" s="45" t="s">
        <v>248</v>
      </c>
      <c r="D2" s="45" t="s">
        <v>10</v>
      </c>
      <c r="E2" s="45" t="s">
        <v>11</v>
      </c>
      <c r="F2" s="45" t="s">
        <v>12</v>
      </c>
      <c r="G2" s="45" t="s">
        <v>13</v>
      </c>
      <c r="H2" s="45" t="s">
        <v>14</v>
      </c>
      <c r="I2" s="45" t="s">
        <v>15</v>
      </c>
      <c r="J2" s="45" t="s">
        <v>16</v>
      </c>
      <c r="K2" s="45" t="s">
        <v>17</v>
      </c>
      <c r="L2" s="45" t="s">
        <v>18</v>
      </c>
      <c r="M2" s="45" t="s">
        <v>19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21940949</v>
      </c>
      <c r="C4" s="4">
        <v>21951677</v>
      </c>
      <c r="D4" s="4">
        <v>21966182</v>
      </c>
      <c r="E4" s="4">
        <v>21979444</v>
      </c>
      <c r="F4" s="4">
        <v>21993797</v>
      </c>
      <c r="G4" s="4">
        <v>22007891</v>
      </c>
      <c r="H4" s="4">
        <v>22022715</v>
      </c>
      <c r="I4" s="4">
        <v>22036811</v>
      </c>
      <c r="J4" s="4">
        <v>22048356</v>
      </c>
      <c r="K4" s="4">
        <v>22062227</v>
      </c>
      <c r="L4" s="4">
        <v>22077000</v>
      </c>
      <c r="M4" s="4">
        <v>22092387</v>
      </c>
    </row>
    <row r="5" spans="1:13" ht="13.5" customHeight="1">
      <c r="A5" s="30" t="s">
        <v>156</v>
      </c>
      <c r="B5" s="4">
        <v>21883309</v>
      </c>
      <c r="C5" s="4">
        <v>21894053</v>
      </c>
      <c r="D5" s="4">
        <v>21908543</v>
      </c>
      <c r="E5" s="4">
        <v>21921743</v>
      </c>
      <c r="F5" s="4">
        <v>21936044</v>
      </c>
      <c r="G5" s="4">
        <v>21950098</v>
      </c>
      <c r="H5" s="4">
        <v>21964849</v>
      </c>
      <c r="I5" s="4">
        <v>21978858</v>
      </c>
      <c r="J5" s="4">
        <v>21990326</v>
      </c>
      <c r="K5" s="4">
        <v>22004098</v>
      </c>
      <c r="L5" s="4">
        <v>22018800</v>
      </c>
      <c r="M5" s="4">
        <v>22034096</v>
      </c>
    </row>
    <row r="6" spans="1:13" ht="13.5" customHeight="1">
      <c r="A6" s="30" t="s">
        <v>157</v>
      </c>
      <c r="B6" s="4">
        <v>17779638</v>
      </c>
      <c r="C6" s="4">
        <v>17789842</v>
      </c>
      <c r="D6" s="4">
        <v>17802835</v>
      </c>
      <c r="E6" s="4">
        <v>17815072</v>
      </c>
      <c r="F6" s="4">
        <v>17828257</v>
      </c>
      <c r="G6" s="4">
        <v>17841190</v>
      </c>
      <c r="H6" s="4">
        <v>17854808</v>
      </c>
      <c r="I6" s="4">
        <v>17868692</v>
      </c>
      <c r="J6" s="4">
        <v>17880294</v>
      </c>
      <c r="K6" s="4">
        <v>17892442</v>
      </c>
      <c r="L6" s="4">
        <v>17904565</v>
      </c>
      <c r="M6" s="4">
        <v>17917279</v>
      </c>
    </row>
    <row r="7" spans="1:13" ht="13.5" customHeight="1">
      <c r="A7" s="31" t="s">
        <v>158</v>
      </c>
      <c r="B7" s="4">
        <v>3463699</v>
      </c>
      <c r="C7" s="4">
        <v>3467237</v>
      </c>
      <c r="D7" s="4">
        <v>3472501</v>
      </c>
      <c r="E7" s="4">
        <v>3477100</v>
      </c>
      <c r="F7" s="4">
        <v>3481734</v>
      </c>
      <c r="G7" s="4">
        <v>3485455</v>
      </c>
      <c r="H7" s="4">
        <v>3489921</v>
      </c>
      <c r="I7" s="4">
        <v>3494909</v>
      </c>
      <c r="J7" s="4">
        <v>3499713</v>
      </c>
      <c r="K7" s="4">
        <v>3503866</v>
      </c>
      <c r="L7" s="4">
        <v>3507055</v>
      </c>
      <c r="M7" s="4">
        <v>3510917</v>
      </c>
    </row>
    <row r="8" spans="1:13" ht="13.5" customHeight="1">
      <c r="A8" s="31" t="s">
        <v>159</v>
      </c>
      <c r="B8" s="4">
        <v>465328</v>
      </c>
      <c r="C8" s="4">
        <v>465261</v>
      </c>
      <c r="D8" s="4">
        <v>465095</v>
      </c>
      <c r="E8" s="4">
        <v>464892</v>
      </c>
      <c r="F8" s="4">
        <v>464872</v>
      </c>
      <c r="G8" s="4">
        <v>464892</v>
      </c>
      <c r="H8" s="4">
        <v>464890</v>
      </c>
      <c r="I8" s="4">
        <v>464900</v>
      </c>
      <c r="J8" s="4">
        <v>464854</v>
      </c>
      <c r="K8" s="4">
        <v>464982</v>
      </c>
      <c r="L8" s="4">
        <v>465056</v>
      </c>
      <c r="M8" s="4">
        <v>465004</v>
      </c>
    </row>
    <row r="9" spans="1:13" ht="13.5" customHeight="1">
      <c r="A9" s="31" t="s">
        <v>160</v>
      </c>
      <c r="B9" s="4">
        <v>1654261</v>
      </c>
      <c r="C9" s="4">
        <v>1656955</v>
      </c>
      <c r="D9" s="4">
        <v>1660709</v>
      </c>
      <c r="E9" s="4">
        <v>1663777</v>
      </c>
      <c r="F9" s="4">
        <v>1667071</v>
      </c>
      <c r="G9" s="4">
        <v>1670756</v>
      </c>
      <c r="H9" s="4">
        <v>1674796</v>
      </c>
      <c r="I9" s="4">
        <v>1679135</v>
      </c>
      <c r="J9" s="4">
        <v>1682484</v>
      </c>
      <c r="K9" s="4">
        <v>1685553</v>
      </c>
      <c r="L9" s="4">
        <v>1688333</v>
      </c>
      <c r="M9" s="4">
        <v>1691292</v>
      </c>
    </row>
    <row r="10" spans="1:13" ht="13.5" customHeight="1">
      <c r="A10" s="31" t="s">
        <v>161</v>
      </c>
      <c r="B10" s="4">
        <v>428376</v>
      </c>
      <c r="C10" s="4">
        <v>428823</v>
      </c>
      <c r="D10" s="4">
        <v>429294</v>
      </c>
      <c r="E10" s="4">
        <v>429771</v>
      </c>
      <c r="F10" s="4">
        <v>430346</v>
      </c>
      <c r="G10" s="4">
        <v>430639</v>
      </c>
      <c r="H10" s="4">
        <v>431163</v>
      </c>
      <c r="I10" s="4">
        <v>431772</v>
      </c>
      <c r="J10" s="4">
        <v>432153</v>
      </c>
      <c r="K10" s="4">
        <v>432700</v>
      </c>
      <c r="L10" s="4">
        <v>433206</v>
      </c>
      <c r="M10" s="4">
        <v>433767</v>
      </c>
    </row>
    <row r="11" spans="1:13" ht="13.5" customHeight="1">
      <c r="A11" s="31" t="s">
        <v>162</v>
      </c>
      <c r="B11" s="4">
        <v>559804</v>
      </c>
      <c r="C11" s="4">
        <v>559692</v>
      </c>
      <c r="D11" s="4">
        <v>559555</v>
      </c>
      <c r="E11" s="4">
        <v>559401</v>
      </c>
      <c r="F11" s="4">
        <v>559499</v>
      </c>
      <c r="G11" s="4">
        <v>559404</v>
      </c>
      <c r="H11" s="4">
        <v>559498</v>
      </c>
      <c r="I11" s="4">
        <v>559329</v>
      </c>
      <c r="J11" s="4">
        <v>559319</v>
      </c>
      <c r="K11" s="4">
        <v>559528</v>
      </c>
      <c r="L11" s="4">
        <v>559708</v>
      </c>
      <c r="M11" s="4">
        <v>559804</v>
      </c>
    </row>
    <row r="12" spans="1:13" ht="13.5" customHeight="1">
      <c r="A12" s="31" t="s">
        <v>163</v>
      </c>
      <c r="B12" s="4">
        <v>1468937</v>
      </c>
      <c r="C12" s="4">
        <v>1470219</v>
      </c>
      <c r="D12" s="4">
        <v>1471751</v>
      </c>
      <c r="E12" s="4">
        <v>1473127</v>
      </c>
      <c r="F12" s="4">
        <v>1474236</v>
      </c>
      <c r="G12" s="4">
        <v>1475254</v>
      </c>
      <c r="H12" s="4">
        <v>1476591</v>
      </c>
      <c r="I12" s="4">
        <v>1478184</v>
      </c>
      <c r="J12" s="4">
        <v>1479105</v>
      </c>
      <c r="K12" s="4">
        <v>1479932</v>
      </c>
      <c r="L12" s="4">
        <v>1480845</v>
      </c>
      <c r="M12" s="4">
        <v>1481407</v>
      </c>
    </row>
    <row r="13" spans="1:13" ht="13.5" customHeight="1">
      <c r="A13" s="31" t="s">
        <v>164</v>
      </c>
      <c r="B13" s="4">
        <v>1301796</v>
      </c>
      <c r="C13" s="4">
        <v>1302267</v>
      </c>
      <c r="D13" s="4">
        <v>1302416</v>
      </c>
      <c r="E13" s="4">
        <v>1302530</v>
      </c>
      <c r="F13" s="4">
        <v>1302741</v>
      </c>
      <c r="G13" s="4">
        <v>1302531</v>
      </c>
      <c r="H13" s="4">
        <v>1303115</v>
      </c>
      <c r="I13" s="4">
        <v>1303476</v>
      </c>
      <c r="J13" s="4">
        <v>1303603</v>
      </c>
      <c r="K13" s="4">
        <v>1304177</v>
      </c>
      <c r="L13" s="4">
        <v>1304871</v>
      </c>
      <c r="M13" s="4">
        <v>1305640</v>
      </c>
    </row>
    <row r="14" spans="1:13" ht="13.5" customHeight="1">
      <c r="A14" s="31" t="s">
        <v>165</v>
      </c>
      <c r="B14" s="4">
        <v>545878</v>
      </c>
      <c r="C14" s="4">
        <v>545844</v>
      </c>
      <c r="D14" s="4">
        <v>545756</v>
      </c>
      <c r="E14" s="4">
        <v>545640</v>
      </c>
      <c r="F14" s="4">
        <v>545562</v>
      </c>
      <c r="G14" s="4">
        <v>545321</v>
      </c>
      <c r="H14" s="4">
        <v>545315</v>
      </c>
      <c r="I14" s="4">
        <v>545181</v>
      </c>
      <c r="J14" s="4">
        <v>544762</v>
      </c>
      <c r="K14" s="4">
        <v>544285</v>
      </c>
      <c r="L14" s="4">
        <v>544260</v>
      </c>
      <c r="M14" s="4">
        <v>544038</v>
      </c>
    </row>
    <row r="15" spans="1:13" ht="13.5" customHeight="1">
      <c r="A15" s="31" t="s">
        <v>166</v>
      </c>
      <c r="B15" s="4">
        <v>748505</v>
      </c>
      <c r="C15" s="4">
        <v>748387</v>
      </c>
      <c r="D15" s="4">
        <v>747877</v>
      </c>
      <c r="E15" s="4">
        <v>747623</v>
      </c>
      <c r="F15" s="4">
        <v>747320</v>
      </c>
      <c r="G15" s="4">
        <v>747207</v>
      </c>
      <c r="H15" s="4">
        <v>746882</v>
      </c>
      <c r="I15" s="4">
        <v>746531</v>
      </c>
      <c r="J15" s="4">
        <v>746632</v>
      </c>
      <c r="K15" s="4">
        <v>746598</v>
      </c>
      <c r="L15" s="4">
        <v>746450</v>
      </c>
      <c r="M15" s="4">
        <v>746241</v>
      </c>
    </row>
    <row r="16" spans="1:13" ht="13.5" customHeight="1">
      <c r="A16" s="31" t="s">
        <v>167</v>
      </c>
      <c r="B16" s="4">
        <v>565552</v>
      </c>
      <c r="C16" s="4">
        <v>565320</v>
      </c>
      <c r="D16" s="4">
        <v>565038</v>
      </c>
      <c r="E16" s="4">
        <v>564978</v>
      </c>
      <c r="F16" s="4">
        <v>564668</v>
      </c>
      <c r="G16" s="4">
        <v>563718</v>
      </c>
      <c r="H16" s="4">
        <v>563653</v>
      </c>
      <c r="I16" s="4">
        <v>563445</v>
      </c>
      <c r="J16" s="4">
        <v>563413</v>
      </c>
      <c r="K16" s="4">
        <v>563764</v>
      </c>
      <c r="L16" s="4">
        <v>563433</v>
      </c>
      <c r="M16" s="4">
        <v>562662</v>
      </c>
    </row>
    <row r="17" spans="1:13" ht="13.5" customHeight="1">
      <c r="A17" s="31" t="s">
        <v>168</v>
      </c>
      <c r="B17" s="4">
        <v>1100472</v>
      </c>
      <c r="C17" s="4">
        <v>1100533</v>
      </c>
      <c r="D17" s="4">
        <v>1100871</v>
      </c>
      <c r="E17" s="4">
        <v>1101471</v>
      </c>
      <c r="F17" s="4">
        <v>1101890</v>
      </c>
      <c r="G17" s="4">
        <v>1102022</v>
      </c>
      <c r="H17" s="4">
        <v>1102510</v>
      </c>
      <c r="I17" s="4">
        <v>1102755</v>
      </c>
      <c r="J17" s="4">
        <v>1102909</v>
      </c>
      <c r="K17" s="4">
        <v>1103122</v>
      </c>
      <c r="L17" s="4">
        <v>1103470</v>
      </c>
      <c r="M17" s="4">
        <v>1103723</v>
      </c>
    </row>
    <row r="18" spans="1:13" ht="13.5" customHeight="1">
      <c r="A18" s="31" t="s">
        <v>169</v>
      </c>
      <c r="B18" s="4">
        <v>1227298</v>
      </c>
      <c r="C18" s="4">
        <v>1227565</v>
      </c>
      <c r="D18" s="4">
        <v>1227673</v>
      </c>
      <c r="E18" s="4">
        <v>1227665</v>
      </c>
      <c r="F18" s="4">
        <v>1227971</v>
      </c>
      <c r="G18" s="4">
        <v>1228284</v>
      </c>
      <c r="H18" s="4">
        <v>1228402</v>
      </c>
      <c r="I18" s="4">
        <v>1228356</v>
      </c>
      <c r="J18" s="4">
        <v>1228691</v>
      </c>
      <c r="K18" s="4">
        <v>1228973</v>
      </c>
      <c r="L18" s="4">
        <v>1229733</v>
      </c>
      <c r="M18" s="4">
        <v>1230352</v>
      </c>
    </row>
    <row r="19" spans="1:13" ht="13.5" customHeight="1">
      <c r="A19" s="31" t="s">
        <v>170</v>
      </c>
      <c r="B19" s="4">
        <v>910317</v>
      </c>
      <c r="C19" s="4">
        <v>910125</v>
      </c>
      <c r="D19" s="4">
        <v>910011</v>
      </c>
      <c r="E19" s="4">
        <v>909899</v>
      </c>
      <c r="F19" s="4">
        <v>909774</v>
      </c>
      <c r="G19" s="4">
        <v>909583</v>
      </c>
      <c r="H19" s="4">
        <v>909478</v>
      </c>
      <c r="I19" s="4">
        <v>909052</v>
      </c>
      <c r="J19" s="4">
        <v>908907</v>
      </c>
      <c r="K19" s="4">
        <v>908941</v>
      </c>
      <c r="L19" s="4">
        <v>909040</v>
      </c>
      <c r="M19" s="4">
        <v>909015</v>
      </c>
    </row>
    <row r="20" spans="1:13" ht="13.5" customHeight="1">
      <c r="A20" s="31" t="s">
        <v>171</v>
      </c>
      <c r="B20" s="4">
        <v>249750</v>
      </c>
      <c r="C20" s="4">
        <v>249534</v>
      </c>
      <c r="D20" s="4">
        <v>249158</v>
      </c>
      <c r="E20" s="4">
        <v>248957</v>
      </c>
      <c r="F20" s="4">
        <v>248773</v>
      </c>
      <c r="G20" s="4">
        <v>248582</v>
      </c>
      <c r="H20" s="4">
        <v>248400</v>
      </c>
      <c r="I20" s="4">
        <v>248208</v>
      </c>
      <c r="J20" s="4">
        <v>247986</v>
      </c>
      <c r="K20" s="4">
        <v>247969</v>
      </c>
      <c r="L20" s="4">
        <v>247900</v>
      </c>
      <c r="M20" s="4">
        <v>247801</v>
      </c>
    </row>
    <row r="21" spans="1:13" ht="13.5" customHeight="1">
      <c r="A21" s="31" t="s">
        <v>172</v>
      </c>
      <c r="B21" s="4">
        <v>356619</v>
      </c>
      <c r="C21" s="4">
        <v>356640</v>
      </c>
      <c r="D21" s="4">
        <v>356440</v>
      </c>
      <c r="E21" s="4">
        <v>356290</v>
      </c>
      <c r="F21" s="4">
        <v>356049</v>
      </c>
      <c r="G21" s="4">
        <v>356113</v>
      </c>
      <c r="H21" s="4">
        <v>355992</v>
      </c>
      <c r="I21" s="4">
        <v>355829</v>
      </c>
      <c r="J21" s="4">
        <v>355721</v>
      </c>
      <c r="K21" s="4">
        <v>355640</v>
      </c>
      <c r="L21" s="4">
        <v>355688</v>
      </c>
      <c r="M21" s="4">
        <v>355686</v>
      </c>
    </row>
    <row r="22" spans="1:13" ht="13.5" customHeight="1">
      <c r="A22" s="31" t="s">
        <v>173</v>
      </c>
      <c r="B22" s="4">
        <v>89360</v>
      </c>
      <c r="C22" s="4">
        <v>89309</v>
      </c>
      <c r="D22" s="4">
        <v>89181</v>
      </c>
      <c r="E22" s="4">
        <v>89213</v>
      </c>
      <c r="F22" s="4">
        <v>89147</v>
      </c>
      <c r="G22" s="4">
        <v>89164</v>
      </c>
      <c r="H22" s="4">
        <v>89115</v>
      </c>
      <c r="I22" s="4">
        <v>89093</v>
      </c>
      <c r="J22" s="4">
        <v>89114</v>
      </c>
      <c r="K22" s="4">
        <v>89072</v>
      </c>
      <c r="L22" s="4">
        <v>89045</v>
      </c>
      <c r="M22" s="4">
        <v>89013</v>
      </c>
    </row>
    <row r="23" spans="1:13" ht="13.5" customHeight="1">
      <c r="A23" s="31" t="s">
        <v>174</v>
      </c>
      <c r="B23" s="4">
        <v>382277</v>
      </c>
      <c r="C23" s="4">
        <v>382450</v>
      </c>
      <c r="D23" s="4">
        <v>382718</v>
      </c>
      <c r="E23" s="4">
        <v>382832</v>
      </c>
      <c r="F23" s="4">
        <v>383011</v>
      </c>
      <c r="G23" s="4">
        <v>383272</v>
      </c>
      <c r="H23" s="4">
        <v>383488</v>
      </c>
      <c r="I23" s="4">
        <v>383927</v>
      </c>
      <c r="J23" s="4">
        <v>384120</v>
      </c>
      <c r="K23" s="4">
        <v>384541</v>
      </c>
      <c r="L23" s="4">
        <v>384870</v>
      </c>
      <c r="M23" s="4">
        <v>385201</v>
      </c>
    </row>
    <row r="24" spans="1:13" ht="13.5" customHeight="1">
      <c r="A24" s="31" t="s">
        <v>175</v>
      </c>
      <c r="B24" s="4">
        <v>356579</v>
      </c>
      <c r="C24" s="4">
        <v>356888</v>
      </c>
      <c r="D24" s="4">
        <v>357609</v>
      </c>
      <c r="E24" s="4">
        <v>357993</v>
      </c>
      <c r="F24" s="4">
        <v>358490</v>
      </c>
      <c r="G24" s="4">
        <v>359087</v>
      </c>
      <c r="H24" s="4">
        <v>359537</v>
      </c>
      <c r="I24" s="4">
        <v>360097</v>
      </c>
      <c r="J24" s="4">
        <v>360737</v>
      </c>
      <c r="K24" s="4">
        <v>361263</v>
      </c>
      <c r="L24" s="4">
        <v>361609</v>
      </c>
      <c r="M24" s="4">
        <v>361958</v>
      </c>
    </row>
    <row r="25" spans="1:13" ht="13.5" customHeight="1">
      <c r="A25" s="31" t="s">
        <v>176</v>
      </c>
      <c r="B25" s="4">
        <v>919282</v>
      </c>
      <c r="C25" s="4">
        <v>920670</v>
      </c>
      <c r="D25" s="4">
        <v>922762</v>
      </c>
      <c r="E25" s="4">
        <v>924799</v>
      </c>
      <c r="F25" s="4">
        <v>927203</v>
      </c>
      <c r="G25" s="4">
        <v>930175</v>
      </c>
      <c r="H25" s="4">
        <v>931965</v>
      </c>
      <c r="I25" s="4">
        <v>934056</v>
      </c>
      <c r="J25" s="4">
        <v>935314</v>
      </c>
      <c r="K25" s="4">
        <v>936774</v>
      </c>
      <c r="L25" s="4">
        <v>938482</v>
      </c>
      <c r="M25" s="4">
        <v>940589</v>
      </c>
    </row>
    <row r="26" spans="1:13" ht="13.5" customHeight="1">
      <c r="A26" s="31" t="s">
        <v>177</v>
      </c>
      <c r="B26" s="4">
        <v>263222</v>
      </c>
      <c r="C26" s="4">
        <v>263275</v>
      </c>
      <c r="D26" s="4">
        <v>263171</v>
      </c>
      <c r="E26" s="4">
        <v>263230</v>
      </c>
      <c r="F26" s="4">
        <v>263387</v>
      </c>
      <c r="G26" s="4">
        <v>264286</v>
      </c>
      <c r="H26" s="4">
        <v>264370</v>
      </c>
      <c r="I26" s="4">
        <v>264456</v>
      </c>
      <c r="J26" s="4">
        <v>264351</v>
      </c>
      <c r="K26" s="4">
        <v>263914</v>
      </c>
      <c r="L26" s="4">
        <v>264173</v>
      </c>
      <c r="M26" s="4">
        <v>265109</v>
      </c>
    </row>
    <row r="27" spans="1:13" ht="13.5" customHeight="1">
      <c r="A27" s="31" t="s">
        <v>178</v>
      </c>
      <c r="B27" s="4">
        <v>722326</v>
      </c>
      <c r="C27" s="4">
        <v>722848</v>
      </c>
      <c r="D27" s="4">
        <v>723249</v>
      </c>
      <c r="E27" s="4">
        <v>723884</v>
      </c>
      <c r="F27" s="4">
        <v>724513</v>
      </c>
      <c r="G27" s="4">
        <v>725445</v>
      </c>
      <c r="H27" s="4">
        <v>725727</v>
      </c>
      <c r="I27" s="4">
        <v>726001</v>
      </c>
      <c r="J27" s="4">
        <v>726406</v>
      </c>
      <c r="K27" s="4">
        <v>726848</v>
      </c>
      <c r="L27" s="4">
        <v>727338</v>
      </c>
      <c r="M27" s="4">
        <v>728060</v>
      </c>
    </row>
    <row r="28" spans="1:13" ht="13.5" customHeight="1">
      <c r="A28" s="30" t="s">
        <v>179</v>
      </c>
      <c r="B28" s="4">
        <v>2640465</v>
      </c>
      <c r="C28" s="4">
        <v>2640102</v>
      </c>
      <c r="D28" s="4">
        <v>2640285</v>
      </c>
      <c r="E28" s="4">
        <v>2640225</v>
      </c>
      <c r="F28" s="4">
        <v>2640014</v>
      </c>
      <c r="G28" s="4">
        <v>2640322</v>
      </c>
      <c r="H28" s="4">
        <v>2640318</v>
      </c>
      <c r="I28" s="4">
        <v>2639169</v>
      </c>
      <c r="J28" s="4">
        <v>2638249</v>
      </c>
      <c r="K28" s="4">
        <v>2638204</v>
      </c>
      <c r="L28" s="4">
        <v>2639869</v>
      </c>
      <c r="M28" s="4">
        <v>2641312</v>
      </c>
    </row>
    <row r="29" spans="1:13" ht="13.5" customHeight="1">
      <c r="A29" s="30" t="s">
        <v>180</v>
      </c>
      <c r="B29" s="4">
        <v>1463206</v>
      </c>
      <c r="C29" s="4">
        <v>1464109</v>
      </c>
      <c r="D29" s="4">
        <v>1465423</v>
      </c>
      <c r="E29" s="4">
        <v>1466446</v>
      </c>
      <c r="F29" s="4">
        <v>1467773</v>
      </c>
      <c r="G29" s="4">
        <v>1468586</v>
      </c>
      <c r="H29" s="4">
        <v>1469723</v>
      </c>
      <c r="I29" s="4">
        <v>1470997</v>
      </c>
      <c r="J29" s="4">
        <v>1471783</v>
      </c>
      <c r="K29" s="4">
        <v>1473452</v>
      </c>
      <c r="L29" s="4">
        <v>1474366</v>
      </c>
      <c r="M29" s="4">
        <v>1475505</v>
      </c>
    </row>
    <row r="30" spans="1:13" ht="13.5" customHeight="1">
      <c r="A30" s="30" t="s">
        <v>181</v>
      </c>
      <c r="B30" s="4">
        <v>57640</v>
      </c>
      <c r="C30" s="4">
        <v>57624</v>
      </c>
      <c r="D30" s="4">
        <v>57639</v>
      </c>
      <c r="E30" s="4">
        <v>57701</v>
      </c>
      <c r="F30" s="4">
        <v>57753</v>
      </c>
      <c r="G30" s="4">
        <v>57793</v>
      </c>
      <c r="H30" s="4">
        <v>57866</v>
      </c>
      <c r="I30" s="4">
        <v>57953</v>
      </c>
      <c r="J30" s="4">
        <v>58030</v>
      </c>
      <c r="K30" s="4">
        <v>58129</v>
      </c>
      <c r="L30" s="4">
        <v>58200</v>
      </c>
      <c r="M30" s="4">
        <v>58291</v>
      </c>
    </row>
    <row r="31" spans="1:13" ht="13.5" customHeight="1">
      <c r="A31" s="31" t="s">
        <v>182</v>
      </c>
      <c r="B31" s="4">
        <v>51018</v>
      </c>
      <c r="C31" s="4">
        <v>51033</v>
      </c>
      <c r="D31" s="4">
        <v>51087</v>
      </c>
      <c r="E31" s="4">
        <v>51142</v>
      </c>
      <c r="F31" s="4">
        <v>51203</v>
      </c>
      <c r="G31" s="4">
        <v>51261</v>
      </c>
      <c r="H31" s="4">
        <v>51311</v>
      </c>
      <c r="I31" s="4">
        <v>51392</v>
      </c>
      <c r="J31" s="4">
        <v>51462</v>
      </c>
      <c r="K31" s="4">
        <v>51554</v>
      </c>
      <c r="L31" s="4">
        <v>51637</v>
      </c>
      <c r="M31" s="4">
        <v>51731</v>
      </c>
    </row>
    <row r="32" spans="1:13" ht="13.5" customHeight="1" thickBot="1">
      <c r="A32" s="32" t="s">
        <v>183</v>
      </c>
      <c r="B32" s="4">
        <v>6622</v>
      </c>
      <c r="C32" s="4">
        <v>6591</v>
      </c>
      <c r="D32" s="4">
        <v>6552</v>
      </c>
      <c r="E32" s="4">
        <v>6559</v>
      </c>
      <c r="F32" s="4">
        <v>6550</v>
      </c>
      <c r="G32" s="4">
        <v>6532</v>
      </c>
      <c r="H32" s="4">
        <v>6555</v>
      </c>
      <c r="I32" s="4">
        <v>6561</v>
      </c>
      <c r="J32" s="4">
        <v>6568</v>
      </c>
      <c r="K32" s="4">
        <v>6575</v>
      </c>
      <c r="L32" s="4">
        <v>6563</v>
      </c>
      <c r="M32" s="4">
        <v>6560</v>
      </c>
    </row>
    <row r="33" spans="1:34" ht="12.75" thickTop="1">
      <c r="A33" s="57" t="s">
        <v>185</v>
      </c>
      <c r="B33" s="7">
        <f aca="true" t="shared" si="0" ref="B33:M33">SUM(B34:B37)</f>
        <v>21883309</v>
      </c>
      <c r="C33" s="7">
        <f t="shared" si="0"/>
        <v>21894053</v>
      </c>
      <c r="D33" s="7">
        <f t="shared" si="0"/>
        <v>21908543</v>
      </c>
      <c r="E33" s="7">
        <f t="shared" si="0"/>
        <v>21921743</v>
      </c>
      <c r="F33" s="7">
        <f t="shared" si="0"/>
        <v>21936044</v>
      </c>
      <c r="G33" s="7">
        <f t="shared" si="0"/>
        <v>21950098</v>
      </c>
      <c r="H33" s="7">
        <f t="shared" si="0"/>
        <v>21964849</v>
      </c>
      <c r="I33" s="7">
        <f t="shared" si="0"/>
        <v>21978858</v>
      </c>
      <c r="J33" s="7">
        <f t="shared" si="0"/>
        <v>21990326</v>
      </c>
      <c r="K33" s="7">
        <f t="shared" si="0"/>
        <v>22004098</v>
      </c>
      <c r="L33" s="7">
        <f t="shared" si="0"/>
        <v>22018800</v>
      </c>
      <c r="M33" s="7">
        <f t="shared" si="0"/>
        <v>22034096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2">
      <c r="A34" s="35" t="s">
        <v>186</v>
      </c>
      <c r="B34" s="8">
        <f aca="true" t="shared" si="1" ref="B34:M34">SUM(B$28,B$23:B$24,B$7:B$10)</f>
        <v>9390985</v>
      </c>
      <c r="C34" s="8">
        <f t="shared" si="1"/>
        <v>9397716</v>
      </c>
      <c r="D34" s="8">
        <f t="shared" si="1"/>
        <v>9408211</v>
      </c>
      <c r="E34" s="8">
        <f t="shared" si="1"/>
        <v>9416590</v>
      </c>
      <c r="F34" s="8">
        <f t="shared" si="1"/>
        <v>9425538</v>
      </c>
      <c r="G34" s="8">
        <f t="shared" si="1"/>
        <v>9434423</v>
      </c>
      <c r="H34" s="8">
        <f t="shared" si="1"/>
        <v>9444113</v>
      </c>
      <c r="I34" s="8">
        <f t="shared" si="1"/>
        <v>9453909</v>
      </c>
      <c r="J34" s="8">
        <f t="shared" si="1"/>
        <v>9462310</v>
      </c>
      <c r="K34" s="8">
        <f t="shared" si="1"/>
        <v>9471109</v>
      </c>
      <c r="L34" s="8">
        <f t="shared" si="1"/>
        <v>9479998</v>
      </c>
      <c r="M34" s="8">
        <f t="shared" si="1"/>
        <v>9489451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2">
      <c r="A35" s="36" t="s">
        <v>187</v>
      </c>
      <c r="B35" s="8">
        <f aca="true" t="shared" si="2" ref="B35:M35">SUM(B$25,B$11:B$15)</f>
        <v>5544202</v>
      </c>
      <c r="C35" s="8">
        <f t="shared" si="2"/>
        <v>5547079</v>
      </c>
      <c r="D35" s="8">
        <f t="shared" si="2"/>
        <v>5550117</v>
      </c>
      <c r="E35" s="8">
        <f t="shared" si="2"/>
        <v>5553120</v>
      </c>
      <c r="F35" s="8">
        <f t="shared" si="2"/>
        <v>5556561</v>
      </c>
      <c r="G35" s="8">
        <f t="shared" si="2"/>
        <v>5559892</v>
      </c>
      <c r="H35" s="8">
        <f t="shared" si="2"/>
        <v>5563366</v>
      </c>
      <c r="I35" s="8">
        <f t="shared" si="2"/>
        <v>5566757</v>
      </c>
      <c r="J35" s="8">
        <f t="shared" si="2"/>
        <v>5568735</v>
      </c>
      <c r="K35" s="8">
        <f t="shared" si="2"/>
        <v>5571294</v>
      </c>
      <c r="L35" s="8">
        <f t="shared" si="2"/>
        <v>5574616</v>
      </c>
      <c r="M35" s="8">
        <f t="shared" si="2"/>
        <v>5577719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2">
      <c r="A36" s="36" t="s">
        <v>188</v>
      </c>
      <c r="B36" s="8">
        <f aca="true" t="shared" si="3" ref="B36:M36">SUM(B$26:B$27,B$29,B$16:B$19,B$22)</f>
        <v>6341753</v>
      </c>
      <c r="C36" s="8">
        <f t="shared" si="3"/>
        <v>6343084</v>
      </c>
      <c r="D36" s="8">
        <f t="shared" si="3"/>
        <v>6344617</v>
      </c>
      <c r="E36" s="8">
        <f t="shared" si="3"/>
        <v>6346786</v>
      </c>
      <c r="F36" s="8">
        <f t="shared" si="3"/>
        <v>6349123</v>
      </c>
      <c r="G36" s="8">
        <f t="shared" si="3"/>
        <v>6351088</v>
      </c>
      <c r="H36" s="8">
        <f t="shared" si="3"/>
        <v>6352978</v>
      </c>
      <c r="I36" s="8">
        <f t="shared" si="3"/>
        <v>6354155</v>
      </c>
      <c r="J36" s="8">
        <f t="shared" si="3"/>
        <v>6355574</v>
      </c>
      <c r="K36" s="8">
        <f t="shared" si="3"/>
        <v>6358086</v>
      </c>
      <c r="L36" s="8">
        <f t="shared" si="3"/>
        <v>6360598</v>
      </c>
      <c r="M36" s="8">
        <f t="shared" si="3"/>
        <v>6363439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2">
      <c r="A37" s="36" t="s">
        <v>189</v>
      </c>
      <c r="B37" s="9">
        <f aca="true" t="shared" si="4" ref="B37:M37">SUM(B$20:B$21)</f>
        <v>606369</v>
      </c>
      <c r="C37" s="9">
        <f t="shared" si="4"/>
        <v>606174</v>
      </c>
      <c r="D37" s="9">
        <f t="shared" si="4"/>
        <v>605598</v>
      </c>
      <c r="E37" s="9">
        <f t="shared" si="4"/>
        <v>605247</v>
      </c>
      <c r="F37" s="9">
        <f t="shared" si="4"/>
        <v>604822</v>
      </c>
      <c r="G37" s="9">
        <f t="shared" si="4"/>
        <v>604695</v>
      </c>
      <c r="H37" s="9">
        <f t="shared" si="4"/>
        <v>604392</v>
      </c>
      <c r="I37" s="9">
        <f t="shared" si="4"/>
        <v>604037</v>
      </c>
      <c r="J37" s="9">
        <f t="shared" si="4"/>
        <v>603707</v>
      </c>
      <c r="K37" s="9">
        <f t="shared" si="4"/>
        <v>603609</v>
      </c>
      <c r="L37" s="9">
        <f t="shared" si="4"/>
        <v>603588</v>
      </c>
      <c r="M37" s="9">
        <f t="shared" si="4"/>
        <v>603487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55"/>
  <sheetViews>
    <sheetView zoomScalePageLayoutView="0" workbookViewId="0" topLeftCell="A1">
      <selection activeCell="A39" sqref="A39"/>
    </sheetView>
  </sheetViews>
  <sheetFormatPr defaultColWidth="9.33203125" defaultRowHeight="12"/>
  <cols>
    <col min="1" max="1" width="25.16015625" style="2" customWidth="1"/>
    <col min="2" max="13" width="11.83203125" style="1" customWidth="1"/>
    <col min="14" max="16384" width="9.33203125" style="1" customWidth="1"/>
  </cols>
  <sheetData>
    <row r="1" spans="1:13" s="2" customFormat="1" ht="17.25" customHeight="1">
      <c r="A1" s="102" t="s">
        <v>254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6" customFormat="1" ht="22.5" customHeight="1">
      <c r="A2" s="51" t="s">
        <v>215</v>
      </c>
      <c r="B2" s="45" t="s">
        <v>249</v>
      </c>
      <c r="C2" s="45" t="s">
        <v>250</v>
      </c>
      <c r="D2" s="45" t="s">
        <v>20</v>
      </c>
      <c r="E2" s="45" t="s">
        <v>21</v>
      </c>
      <c r="F2" s="45" t="s">
        <v>22</v>
      </c>
      <c r="G2" s="45" t="s">
        <v>23</v>
      </c>
      <c r="H2" s="45" t="s">
        <v>24</v>
      </c>
      <c r="I2" s="45" t="s">
        <v>25</v>
      </c>
      <c r="J2" s="45" t="s">
        <v>26</v>
      </c>
      <c r="K2" s="45" t="s">
        <v>27</v>
      </c>
      <c r="L2" s="45" t="s">
        <v>28</v>
      </c>
      <c r="M2" s="45" t="s">
        <v>29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21758588</v>
      </c>
      <c r="C4" s="4">
        <v>21772205</v>
      </c>
      <c r="D4" s="4">
        <v>21787718</v>
      </c>
      <c r="E4" s="4">
        <v>21802054</v>
      </c>
      <c r="F4" s="4">
        <v>21817017</v>
      </c>
      <c r="G4" s="4">
        <v>21833772</v>
      </c>
      <c r="H4" s="4">
        <v>21850591</v>
      </c>
      <c r="I4" s="4">
        <v>21868153</v>
      </c>
      <c r="J4" s="4">
        <v>21883212</v>
      </c>
      <c r="K4" s="4">
        <v>21897679</v>
      </c>
      <c r="L4" s="4">
        <v>21912103</v>
      </c>
      <c r="M4" s="4">
        <v>21928591</v>
      </c>
    </row>
    <row r="5" spans="1:13" ht="13.5" customHeight="1">
      <c r="A5" s="30" t="s">
        <v>156</v>
      </c>
      <c r="B5" s="4">
        <v>21699062</v>
      </c>
      <c r="C5" s="4">
        <v>21712605</v>
      </c>
      <c r="D5" s="4">
        <v>21728436</v>
      </c>
      <c r="E5" s="4">
        <v>21742892</v>
      </c>
      <c r="F5" s="4">
        <v>21758023</v>
      </c>
      <c r="G5" s="4">
        <v>21775441</v>
      </c>
      <c r="H5" s="4">
        <v>21792541</v>
      </c>
      <c r="I5" s="4">
        <v>21810127</v>
      </c>
      <c r="J5" s="4">
        <v>21825262</v>
      </c>
      <c r="K5" s="4">
        <v>21839779</v>
      </c>
      <c r="L5" s="4">
        <v>21854273</v>
      </c>
      <c r="M5" s="4">
        <v>21870876</v>
      </c>
    </row>
    <row r="6" spans="1:13" ht="13.5" customHeight="1">
      <c r="A6" s="30" t="s">
        <v>157</v>
      </c>
      <c r="B6" s="4">
        <v>17660138</v>
      </c>
      <c r="C6" s="4">
        <v>17665046</v>
      </c>
      <c r="D6" s="4">
        <v>17674275</v>
      </c>
      <c r="E6" s="4">
        <v>17683724</v>
      </c>
      <c r="F6" s="4">
        <v>17693130</v>
      </c>
      <c r="G6" s="4">
        <v>17698831</v>
      </c>
      <c r="H6" s="4">
        <v>17707875</v>
      </c>
      <c r="I6" s="4">
        <v>17720889</v>
      </c>
      <c r="J6" s="4">
        <v>17732553</v>
      </c>
      <c r="K6" s="4">
        <v>17743802</v>
      </c>
      <c r="L6" s="4">
        <v>17753712</v>
      </c>
      <c r="M6" s="4">
        <v>17768635</v>
      </c>
    </row>
    <row r="7" spans="1:13" ht="13.5" customHeight="1">
      <c r="A7" s="31" t="s">
        <v>158</v>
      </c>
      <c r="B7" s="4">
        <v>3423966</v>
      </c>
      <c r="C7" s="4">
        <v>3427995</v>
      </c>
      <c r="D7" s="4">
        <v>3431846</v>
      </c>
      <c r="E7" s="4">
        <v>3435477</v>
      </c>
      <c r="F7" s="4">
        <v>3439484</v>
      </c>
      <c r="G7" s="4">
        <v>3440211</v>
      </c>
      <c r="H7" s="4">
        <v>3442569</v>
      </c>
      <c r="I7" s="4">
        <v>3446373</v>
      </c>
      <c r="J7" s="4">
        <v>3449580</v>
      </c>
      <c r="K7" s="4">
        <v>3452474</v>
      </c>
      <c r="L7" s="4">
        <v>3454233</v>
      </c>
      <c r="M7" s="4">
        <v>3459624</v>
      </c>
    </row>
    <row r="8" spans="1:13" ht="13.5" customHeight="1">
      <c r="A8" s="31" t="s">
        <v>159</v>
      </c>
      <c r="B8" s="4">
        <v>466682</v>
      </c>
      <c r="C8" s="4">
        <v>466301</v>
      </c>
      <c r="D8" s="4">
        <v>466047</v>
      </c>
      <c r="E8" s="4">
        <v>466056</v>
      </c>
      <c r="F8" s="4">
        <v>466109</v>
      </c>
      <c r="G8" s="4">
        <v>466001</v>
      </c>
      <c r="H8" s="4">
        <v>465825</v>
      </c>
      <c r="I8" s="4">
        <v>465747</v>
      </c>
      <c r="J8" s="4">
        <v>465723</v>
      </c>
      <c r="K8" s="4">
        <v>465660</v>
      </c>
      <c r="L8" s="4">
        <v>465684</v>
      </c>
      <c r="M8" s="4">
        <v>465627</v>
      </c>
    </row>
    <row r="9" spans="1:13" ht="13.5" customHeight="1">
      <c r="A9" s="31" t="s">
        <v>160</v>
      </c>
      <c r="B9" s="4">
        <v>1616691</v>
      </c>
      <c r="C9" s="4">
        <v>1619514</v>
      </c>
      <c r="D9" s="4">
        <v>1622775</v>
      </c>
      <c r="E9" s="4">
        <v>1625680</v>
      </c>
      <c r="F9" s="4">
        <v>1628391</v>
      </c>
      <c r="G9" s="4">
        <v>1632365</v>
      </c>
      <c r="H9" s="4">
        <v>1635679</v>
      </c>
      <c r="I9" s="4">
        <v>1639605</v>
      </c>
      <c r="J9" s="4">
        <v>1643005</v>
      </c>
      <c r="K9" s="4">
        <v>1645359</v>
      </c>
      <c r="L9" s="4">
        <v>1647652</v>
      </c>
      <c r="M9" s="4">
        <v>1650984</v>
      </c>
    </row>
    <row r="10" spans="1:13" ht="13.5" customHeight="1">
      <c r="A10" s="31" t="s">
        <v>161</v>
      </c>
      <c r="B10" s="4">
        <v>422202</v>
      </c>
      <c r="C10" s="4">
        <v>423093</v>
      </c>
      <c r="D10" s="4">
        <v>423536</v>
      </c>
      <c r="E10" s="4">
        <v>423979</v>
      </c>
      <c r="F10" s="4">
        <v>424371</v>
      </c>
      <c r="G10" s="4">
        <v>424844</v>
      </c>
      <c r="H10" s="4">
        <v>425348</v>
      </c>
      <c r="I10" s="4">
        <v>425994</v>
      </c>
      <c r="J10" s="4">
        <v>426544</v>
      </c>
      <c r="K10" s="4">
        <v>427098</v>
      </c>
      <c r="L10" s="4">
        <v>427517</v>
      </c>
      <c r="M10" s="4">
        <v>427980</v>
      </c>
    </row>
    <row r="11" spans="1:13" ht="13.5" customHeight="1">
      <c r="A11" s="31" t="s">
        <v>162</v>
      </c>
      <c r="B11" s="4">
        <v>560685</v>
      </c>
      <c r="C11" s="4">
        <v>560430</v>
      </c>
      <c r="D11" s="4">
        <v>560118</v>
      </c>
      <c r="E11" s="4">
        <v>559907</v>
      </c>
      <c r="F11" s="4">
        <v>559857</v>
      </c>
      <c r="G11" s="4">
        <v>559693</v>
      </c>
      <c r="H11" s="4">
        <v>559445</v>
      </c>
      <c r="I11" s="4">
        <v>559446</v>
      </c>
      <c r="J11" s="4">
        <v>559477</v>
      </c>
      <c r="K11" s="4">
        <v>559729</v>
      </c>
      <c r="L11" s="4">
        <v>559892</v>
      </c>
      <c r="M11" s="4">
        <v>559858</v>
      </c>
    </row>
    <row r="12" spans="1:13" ht="13.5" customHeight="1">
      <c r="A12" s="31" t="s">
        <v>163</v>
      </c>
      <c r="B12" s="4">
        <v>1448857</v>
      </c>
      <c r="C12" s="4">
        <v>1449719</v>
      </c>
      <c r="D12" s="4">
        <v>1451865</v>
      </c>
      <c r="E12" s="4">
        <v>1453434</v>
      </c>
      <c r="F12" s="4">
        <v>1455020</v>
      </c>
      <c r="G12" s="4">
        <v>1457475</v>
      </c>
      <c r="H12" s="4">
        <v>1459427</v>
      </c>
      <c r="I12" s="4">
        <v>1461474</v>
      </c>
      <c r="J12" s="4">
        <v>1463032</v>
      </c>
      <c r="K12" s="4">
        <v>1464200</v>
      </c>
      <c r="L12" s="4">
        <v>1465809</v>
      </c>
      <c r="M12" s="4">
        <v>1467579</v>
      </c>
    </row>
    <row r="13" spans="1:13" ht="13.5" customHeight="1">
      <c r="A13" s="31" t="s">
        <v>164</v>
      </c>
      <c r="B13" s="4">
        <v>1298468</v>
      </c>
      <c r="C13" s="4">
        <v>1299865</v>
      </c>
      <c r="D13" s="4">
        <v>1299892</v>
      </c>
      <c r="E13" s="4">
        <v>1299865</v>
      </c>
      <c r="F13" s="4">
        <v>1299324</v>
      </c>
      <c r="G13" s="4">
        <v>1298767</v>
      </c>
      <c r="H13" s="4">
        <v>1298952</v>
      </c>
      <c r="I13" s="4">
        <v>1299350</v>
      </c>
      <c r="J13" s="4">
        <v>1299693</v>
      </c>
      <c r="K13" s="4">
        <v>1300354</v>
      </c>
      <c r="L13" s="4">
        <v>1301121</v>
      </c>
      <c r="M13" s="4">
        <v>1301467</v>
      </c>
    </row>
    <row r="14" spans="1:13" ht="13.5" customHeight="1">
      <c r="A14" s="31" t="s">
        <v>165</v>
      </c>
      <c r="B14" s="4">
        <v>546873</v>
      </c>
      <c r="C14" s="4">
        <v>546455</v>
      </c>
      <c r="D14" s="4">
        <v>546316</v>
      </c>
      <c r="E14" s="4">
        <v>546175</v>
      </c>
      <c r="F14" s="4">
        <v>546059</v>
      </c>
      <c r="G14" s="4">
        <v>545710</v>
      </c>
      <c r="H14" s="4">
        <v>545540</v>
      </c>
      <c r="I14" s="4">
        <v>545695</v>
      </c>
      <c r="J14" s="4">
        <v>545648</v>
      </c>
      <c r="K14" s="4">
        <v>545790</v>
      </c>
      <c r="L14" s="4">
        <v>545856</v>
      </c>
      <c r="M14" s="4">
        <v>545874</v>
      </c>
    </row>
    <row r="15" spans="1:13" ht="13.5" customHeight="1">
      <c r="A15" s="31" t="s">
        <v>166</v>
      </c>
      <c r="B15" s="4">
        <v>752069</v>
      </c>
      <c r="C15" s="4">
        <v>754221</v>
      </c>
      <c r="D15" s="4">
        <v>752619</v>
      </c>
      <c r="E15" s="4">
        <v>752019</v>
      </c>
      <c r="F15" s="4">
        <v>751616</v>
      </c>
      <c r="G15" s="4">
        <v>750722</v>
      </c>
      <c r="H15" s="4">
        <v>750333</v>
      </c>
      <c r="I15" s="4">
        <v>749910</v>
      </c>
      <c r="J15" s="4">
        <v>749656</v>
      </c>
      <c r="K15" s="4">
        <v>749423</v>
      </c>
      <c r="L15" s="4">
        <v>749503</v>
      </c>
      <c r="M15" s="4">
        <v>748995</v>
      </c>
    </row>
    <row r="16" spans="1:13" ht="13.5" customHeight="1">
      <c r="A16" s="31" t="s">
        <v>167</v>
      </c>
      <c r="B16" s="4">
        <v>567756</v>
      </c>
      <c r="C16" s="4">
        <v>568508</v>
      </c>
      <c r="D16" s="4">
        <v>568134</v>
      </c>
      <c r="E16" s="4">
        <v>567682</v>
      </c>
      <c r="F16" s="4">
        <v>567290</v>
      </c>
      <c r="G16" s="4">
        <v>565878</v>
      </c>
      <c r="H16" s="4">
        <v>565738</v>
      </c>
      <c r="I16" s="4">
        <v>565700</v>
      </c>
      <c r="J16" s="4">
        <v>565584</v>
      </c>
      <c r="K16" s="4">
        <v>565694</v>
      </c>
      <c r="L16" s="4">
        <v>565916</v>
      </c>
      <c r="M16" s="4">
        <v>565733</v>
      </c>
    </row>
    <row r="17" spans="1:13" ht="13.5" customHeight="1">
      <c r="A17" s="31" t="s">
        <v>168</v>
      </c>
      <c r="B17" s="4">
        <v>1096600</v>
      </c>
      <c r="C17" s="4">
        <v>1096838</v>
      </c>
      <c r="D17" s="4">
        <v>1096462</v>
      </c>
      <c r="E17" s="4">
        <v>1096785</v>
      </c>
      <c r="F17" s="4">
        <v>1097258</v>
      </c>
      <c r="G17" s="4">
        <v>1097672</v>
      </c>
      <c r="H17" s="4">
        <v>1098275</v>
      </c>
      <c r="I17" s="4">
        <v>1098865</v>
      </c>
      <c r="J17" s="4">
        <v>1099251</v>
      </c>
      <c r="K17" s="4">
        <v>1099673</v>
      </c>
      <c r="L17" s="4">
        <v>1100078</v>
      </c>
      <c r="M17" s="4">
        <v>1100270</v>
      </c>
    </row>
    <row r="18" spans="1:13" ht="13.5" customHeight="1">
      <c r="A18" s="31" t="s">
        <v>169</v>
      </c>
      <c r="B18" s="4">
        <v>1226845</v>
      </c>
      <c r="C18" s="4">
        <v>1222400</v>
      </c>
      <c r="D18" s="4">
        <v>1222724</v>
      </c>
      <c r="E18" s="4">
        <v>1222600</v>
      </c>
      <c r="F18" s="4">
        <v>1222190</v>
      </c>
      <c r="G18" s="4">
        <v>1223253</v>
      </c>
      <c r="H18" s="4">
        <v>1223779</v>
      </c>
      <c r="I18" s="4">
        <v>1223986</v>
      </c>
      <c r="J18" s="4">
        <v>1224610</v>
      </c>
      <c r="K18" s="4">
        <v>1225276</v>
      </c>
      <c r="L18" s="4">
        <v>1225533</v>
      </c>
      <c r="M18" s="4">
        <v>1227072</v>
      </c>
    </row>
    <row r="19" spans="1:13" ht="13.5" customHeight="1">
      <c r="A19" s="31" t="s">
        <v>170</v>
      </c>
      <c r="B19" s="4">
        <v>913672</v>
      </c>
      <c r="C19" s="4">
        <v>912886</v>
      </c>
      <c r="D19" s="4">
        <v>912639</v>
      </c>
      <c r="E19" s="4">
        <v>912370</v>
      </c>
      <c r="F19" s="4">
        <v>912155</v>
      </c>
      <c r="G19" s="4">
        <v>911155</v>
      </c>
      <c r="H19" s="4">
        <v>910770</v>
      </c>
      <c r="I19" s="4">
        <v>910477</v>
      </c>
      <c r="J19" s="4">
        <v>910535</v>
      </c>
      <c r="K19" s="4">
        <v>910513</v>
      </c>
      <c r="L19" s="4">
        <v>910709</v>
      </c>
      <c r="M19" s="4">
        <v>910540</v>
      </c>
    </row>
    <row r="20" spans="1:13" ht="13.5" customHeight="1">
      <c r="A20" s="31" t="s">
        <v>171</v>
      </c>
      <c r="B20" s="4">
        <v>252985</v>
      </c>
      <c r="C20" s="4">
        <v>253051</v>
      </c>
      <c r="D20" s="4">
        <v>252645</v>
      </c>
      <c r="E20" s="4">
        <v>252298</v>
      </c>
      <c r="F20" s="4">
        <v>252075</v>
      </c>
      <c r="G20" s="4">
        <v>251486</v>
      </c>
      <c r="H20" s="4">
        <v>251115</v>
      </c>
      <c r="I20" s="4">
        <v>250636</v>
      </c>
      <c r="J20" s="4">
        <v>250190</v>
      </c>
      <c r="K20" s="4">
        <v>250015</v>
      </c>
      <c r="L20" s="4">
        <v>249968</v>
      </c>
      <c r="M20" s="4">
        <v>249937</v>
      </c>
    </row>
    <row r="21" spans="1:13" ht="13.5" customHeight="1">
      <c r="A21" s="31" t="s">
        <v>172</v>
      </c>
      <c r="B21" s="4">
        <v>358259</v>
      </c>
      <c r="C21" s="4">
        <v>357811</v>
      </c>
      <c r="D21" s="4">
        <v>357511</v>
      </c>
      <c r="E21" s="4">
        <v>357332</v>
      </c>
      <c r="F21" s="4">
        <v>357235</v>
      </c>
      <c r="G21" s="4">
        <v>356971</v>
      </c>
      <c r="H21" s="4">
        <v>356836</v>
      </c>
      <c r="I21" s="4">
        <v>356727</v>
      </c>
      <c r="J21" s="4">
        <v>356668</v>
      </c>
      <c r="K21" s="4">
        <v>356719</v>
      </c>
      <c r="L21" s="4">
        <v>356653</v>
      </c>
      <c r="M21" s="4">
        <v>356601</v>
      </c>
    </row>
    <row r="22" spans="1:13" ht="13.5" customHeight="1">
      <c r="A22" s="31" t="s">
        <v>173</v>
      </c>
      <c r="B22" s="4">
        <v>91244</v>
      </c>
      <c r="C22" s="4">
        <v>91998</v>
      </c>
      <c r="D22" s="4">
        <v>91755</v>
      </c>
      <c r="E22" s="4">
        <v>91508</v>
      </c>
      <c r="F22" s="4">
        <v>91122</v>
      </c>
      <c r="G22" s="4">
        <v>90128</v>
      </c>
      <c r="H22" s="4">
        <v>89774</v>
      </c>
      <c r="I22" s="4">
        <v>89581</v>
      </c>
      <c r="J22" s="4">
        <v>89565</v>
      </c>
      <c r="K22" s="4">
        <v>89584</v>
      </c>
      <c r="L22" s="4">
        <v>89588</v>
      </c>
      <c r="M22" s="4">
        <v>89463</v>
      </c>
    </row>
    <row r="23" spans="1:13" ht="13.5" customHeight="1">
      <c r="A23" s="31" t="s">
        <v>174</v>
      </c>
      <c r="B23" s="4">
        <v>379543</v>
      </c>
      <c r="C23" s="4">
        <v>378935</v>
      </c>
      <c r="D23" s="4">
        <v>379200</v>
      </c>
      <c r="E23" s="4">
        <v>379613</v>
      </c>
      <c r="F23" s="4">
        <v>379869</v>
      </c>
      <c r="G23" s="4">
        <v>380298</v>
      </c>
      <c r="H23" s="4">
        <v>380656</v>
      </c>
      <c r="I23" s="4">
        <v>381020</v>
      </c>
      <c r="J23" s="4">
        <v>381336</v>
      </c>
      <c r="K23" s="4">
        <v>381542</v>
      </c>
      <c r="L23" s="4">
        <v>381695</v>
      </c>
      <c r="M23" s="4">
        <v>382118</v>
      </c>
    </row>
    <row r="24" spans="1:13" ht="13.5" customHeight="1">
      <c r="A24" s="31" t="s">
        <v>175</v>
      </c>
      <c r="B24" s="4">
        <v>352136</v>
      </c>
      <c r="C24" s="4">
        <v>352110</v>
      </c>
      <c r="D24" s="4">
        <v>352528</v>
      </c>
      <c r="E24" s="4">
        <v>353004</v>
      </c>
      <c r="F24" s="4">
        <v>353467</v>
      </c>
      <c r="G24" s="4">
        <v>353852</v>
      </c>
      <c r="H24" s="4">
        <v>354267</v>
      </c>
      <c r="I24" s="4">
        <v>354592</v>
      </c>
      <c r="J24" s="4">
        <v>355064</v>
      </c>
      <c r="K24" s="4">
        <v>355450</v>
      </c>
      <c r="L24" s="4">
        <v>355802</v>
      </c>
      <c r="M24" s="4">
        <v>356243</v>
      </c>
    </row>
    <row r="25" spans="1:13" ht="13.5" customHeight="1">
      <c r="A25" s="31" t="s">
        <v>176</v>
      </c>
      <c r="B25" s="4">
        <v>903480</v>
      </c>
      <c r="C25" s="4">
        <v>904279</v>
      </c>
      <c r="D25" s="4">
        <v>905896</v>
      </c>
      <c r="E25" s="4">
        <v>907360</v>
      </c>
      <c r="F25" s="4">
        <v>908859</v>
      </c>
      <c r="G25" s="4">
        <v>909800</v>
      </c>
      <c r="H25" s="4">
        <v>910899</v>
      </c>
      <c r="I25" s="4">
        <v>912647</v>
      </c>
      <c r="J25" s="4">
        <v>913960</v>
      </c>
      <c r="K25" s="4">
        <v>915402</v>
      </c>
      <c r="L25" s="4">
        <v>916279</v>
      </c>
      <c r="M25" s="4">
        <v>917788</v>
      </c>
    </row>
    <row r="26" spans="1:13" ht="13.5" customHeight="1">
      <c r="A26" s="31" t="s">
        <v>177</v>
      </c>
      <c r="B26" s="4">
        <v>262891</v>
      </c>
      <c r="C26" s="4">
        <v>261915</v>
      </c>
      <c r="D26" s="4">
        <v>262200</v>
      </c>
      <c r="E26" s="4">
        <v>262455</v>
      </c>
      <c r="F26" s="4">
        <v>262681</v>
      </c>
      <c r="G26" s="4">
        <v>263074</v>
      </c>
      <c r="H26" s="4">
        <v>262947</v>
      </c>
      <c r="I26" s="4">
        <v>262983</v>
      </c>
      <c r="J26" s="4">
        <v>263019</v>
      </c>
      <c r="K26" s="4">
        <v>262955</v>
      </c>
      <c r="L26" s="4">
        <v>262960</v>
      </c>
      <c r="M26" s="4">
        <v>263050</v>
      </c>
    </row>
    <row r="27" spans="1:13" ht="13.5" customHeight="1">
      <c r="A27" s="31" t="s">
        <v>178</v>
      </c>
      <c r="B27" s="4">
        <v>718234</v>
      </c>
      <c r="C27" s="4">
        <v>716722</v>
      </c>
      <c r="D27" s="4">
        <v>717567</v>
      </c>
      <c r="E27" s="4">
        <v>718125</v>
      </c>
      <c r="F27" s="4">
        <v>718698</v>
      </c>
      <c r="G27" s="4">
        <v>719476</v>
      </c>
      <c r="H27" s="4">
        <v>719701</v>
      </c>
      <c r="I27" s="4">
        <v>720081</v>
      </c>
      <c r="J27" s="4">
        <v>720413</v>
      </c>
      <c r="K27" s="4">
        <v>720892</v>
      </c>
      <c r="L27" s="4">
        <v>721264</v>
      </c>
      <c r="M27" s="4">
        <v>721832</v>
      </c>
    </row>
    <row r="28" spans="1:13" ht="13.5" customHeight="1">
      <c r="A28" s="30" t="s">
        <v>179</v>
      </c>
      <c r="B28" s="4">
        <v>2600118</v>
      </c>
      <c r="C28" s="4">
        <v>2601042</v>
      </c>
      <c r="D28" s="4">
        <v>2605761</v>
      </c>
      <c r="E28" s="4">
        <v>2608827</v>
      </c>
      <c r="F28" s="4">
        <v>2612246</v>
      </c>
      <c r="G28" s="4">
        <v>2622171</v>
      </c>
      <c r="H28" s="4">
        <v>2628310</v>
      </c>
      <c r="I28" s="4">
        <v>2631230</v>
      </c>
      <c r="J28" s="4">
        <v>2633363</v>
      </c>
      <c r="K28" s="4">
        <v>2635524</v>
      </c>
      <c r="L28" s="4">
        <v>2638565</v>
      </c>
      <c r="M28" s="4">
        <v>2639939</v>
      </c>
    </row>
    <row r="29" spans="1:13" ht="13.5" customHeight="1">
      <c r="A29" s="30" t="s">
        <v>180</v>
      </c>
      <c r="B29" s="4">
        <v>1438806</v>
      </c>
      <c r="C29" s="4">
        <v>1446517</v>
      </c>
      <c r="D29" s="4">
        <v>1448400</v>
      </c>
      <c r="E29" s="4">
        <v>1450341</v>
      </c>
      <c r="F29" s="4">
        <v>1452647</v>
      </c>
      <c r="G29" s="4">
        <v>1454439</v>
      </c>
      <c r="H29" s="4">
        <v>1456356</v>
      </c>
      <c r="I29" s="4">
        <v>1458008</v>
      </c>
      <c r="J29" s="4">
        <v>1459346</v>
      </c>
      <c r="K29" s="4">
        <v>1460453</v>
      </c>
      <c r="L29" s="4">
        <v>1461996</v>
      </c>
      <c r="M29" s="4">
        <v>1462302</v>
      </c>
    </row>
    <row r="30" spans="1:13" ht="13.5" customHeight="1">
      <c r="A30" s="30" t="s">
        <v>181</v>
      </c>
      <c r="B30" s="4">
        <v>59526</v>
      </c>
      <c r="C30" s="4">
        <v>59600</v>
      </c>
      <c r="D30" s="4">
        <v>59282</v>
      </c>
      <c r="E30" s="4">
        <v>59162</v>
      </c>
      <c r="F30" s="4">
        <v>58994</v>
      </c>
      <c r="G30" s="4">
        <v>58331</v>
      </c>
      <c r="H30" s="4">
        <v>58050</v>
      </c>
      <c r="I30" s="4">
        <v>58026</v>
      </c>
      <c r="J30" s="4">
        <v>57950</v>
      </c>
      <c r="K30" s="4">
        <v>57900</v>
      </c>
      <c r="L30" s="4">
        <v>57830</v>
      </c>
      <c r="M30" s="4">
        <v>57715</v>
      </c>
    </row>
    <row r="31" spans="1:13" ht="13.5" customHeight="1">
      <c r="A31" s="31" t="s">
        <v>182</v>
      </c>
      <c r="B31" s="4">
        <v>51245</v>
      </c>
      <c r="C31" s="4">
        <v>51142</v>
      </c>
      <c r="D31" s="4">
        <v>51104</v>
      </c>
      <c r="E31" s="4">
        <v>51092</v>
      </c>
      <c r="F31" s="4">
        <v>51055</v>
      </c>
      <c r="G31" s="4">
        <v>51062</v>
      </c>
      <c r="H31" s="4">
        <v>51078</v>
      </c>
      <c r="I31" s="4">
        <v>51140</v>
      </c>
      <c r="J31" s="4">
        <v>51132</v>
      </c>
      <c r="K31" s="4">
        <v>51131</v>
      </c>
      <c r="L31" s="4">
        <v>51102</v>
      </c>
      <c r="M31" s="4">
        <v>51060</v>
      </c>
    </row>
    <row r="32" spans="1:13" ht="13.5" customHeight="1" thickBot="1">
      <c r="A32" s="32" t="s">
        <v>183</v>
      </c>
      <c r="B32" s="4">
        <v>8281</v>
      </c>
      <c r="C32" s="4">
        <v>8458</v>
      </c>
      <c r="D32" s="4">
        <v>8178</v>
      </c>
      <c r="E32" s="4">
        <v>8070</v>
      </c>
      <c r="F32" s="4">
        <v>7939</v>
      </c>
      <c r="G32" s="4">
        <v>7269</v>
      </c>
      <c r="H32" s="4">
        <v>6972</v>
      </c>
      <c r="I32" s="4">
        <v>6886</v>
      </c>
      <c r="J32" s="4">
        <v>6818</v>
      </c>
      <c r="K32" s="4">
        <v>6769</v>
      </c>
      <c r="L32" s="4">
        <v>6728</v>
      </c>
      <c r="M32" s="4">
        <v>6655</v>
      </c>
    </row>
    <row r="33" spans="1:38" ht="12.75" thickTop="1">
      <c r="A33" s="57" t="s">
        <v>185</v>
      </c>
      <c r="B33" s="7">
        <f aca="true" t="shared" si="0" ref="B33:M33">SUM(B34:B37)</f>
        <v>21699062</v>
      </c>
      <c r="C33" s="7">
        <f t="shared" si="0"/>
        <v>21712605</v>
      </c>
      <c r="D33" s="7">
        <f t="shared" si="0"/>
        <v>21728436</v>
      </c>
      <c r="E33" s="7">
        <f t="shared" si="0"/>
        <v>21742892</v>
      </c>
      <c r="F33" s="7">
        <f t="shared" si="0"/>
        <v>21758023</v>
      </c>
      <c r="G33" s="7">
        <f t="shared" si="0"/>
        <v>21775441</v>
      </c>
      <c r="H33" s="7">
        <f t="shared" si="0"/>
        <v>21792541</v>
      </c>
      <c r="I33" s="7">
        <f t="shared" si="0"/>
        <v>21810127</v>
      </c>
      <c r="J33" s="7">
        <f t="shared" si="0"/>
        <v>21825262</v>
      </c>
      <c r="K33" s="7">
        <f t="shared" si="0"/>
        <v>21839779</v>
      </c>
      <c r="L33" s="7">
        <f t="shared" si="0"/>
        <v>21854273</v>
      </c>
      <c r="M33" s="7">
        <f t="shared" si="0"/>
        <v>21870876</v>
      </c>
      <c r="N33" s="10">
        <f>M33/'1997'!M33*100-100</f>
        <v>0.864996848268035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9261338</v>
      </c>
      <c r="C34" s="8">
        <f t="shared" si="1"/>
        <v>9268990</v>
      </c>
      <c r="D34" s="8">
        <f t="shared" si="1"/>
        <v>9281693</v>
      </c>
      <c r="E34" s="8">
        <f t="shared" si="1"/>
        <v>9292636</v>
      </c>
      <c r="F34" s="8">
        <f t="shared" si="1"/>
        <v>9303937</v>
      </c>
      <c r="G34" s="8">
        <f t="shared" si="1"/>
        <v>9319742</v>
      </c>
      <c r="H34" s="8">
        <f t="shared" si="1"/>
        <v>9332654</v>
      </c>
      <c r="I34" s="8">
        <f t="shared" si="1"/>
        <v>9344561</v>
      </c>
      <c r="J34" s="8">
        <f t="shared" si="1"/>
        <v>9354615</v>
      </c>
      <c r="K34" s="8">
        <f t="shared" si="1"/>
        <v>9363107</v>
      </c>
      <c r="L34" s="8">
        <f t="shared" si="1"/>
        <v>9371148</v>
      </c>
      <c r="M34" s="8">
        <f t="shared" si="1"/>
        <v>9382515</v>
      </c>
      <c r="N34" s="10">
        <f>M34/'1997'!M34*100-100</f>
        <v>1.39978491283847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5510432</v>
      </c>
      <c r="C35" s="8">
        <f t="shared" si="2"/>
        <v>5514969</v>
      </c>
      <c r="D35" s="8">
        <f t="shared" si="2"/>
        <v>5516706</v>
      </c>
      <c r="E35" s="8">
        <f t="shared" si="2"/>
        <v>5518760</v>
      </c>
      <c r="F35" s="8">
        <f t="shared" si="2"/>
        <v>5520735</v>
      </c>
      <c r="G35" s="8">
        <f t="shared" si="2"/>
        <v>5522167</v>
      </c>
      <c r="H35" s="8">
        <f t="shared" si="2"/>
        <v>5524596</v>
      </c>
      <c r="I35" s="8">
        <f t="shared" si="2"/>
        <v>5528522</v>
      </c>
      <c r="J35" s="8">
        <f t="shared" si="2"/>
        <v>5531466</v>
      </c>
      <c r="K35" s="8">
        <f t="shared" si="2"/>
        <v>5534898</v>
      </c>
      <c r="L35" s="8">
        <f t="shared" si="2"/>
        <v>5538460</v>
      </c>
      <c r="M35" s="8">
        <f t="shared" si="2"/>
        <v>5541561</v>
      </c>
      <c r="N35" s="10">
        <f>M35/'1997'!M35*100-100</f>
        <v>0.6379995750422722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6316048</v>
      </c>
      <c r="C36" s="8">
        <f t="shared" si="3"/>
        <v>6317784</v>
      </c>
      <c r="D36" s="8">
        <f t="shared" si="3"/>
        <v>6319881</v>
      </c>
      <c r="E36" s="8">
        <f t="shared" si="3"/>
        <v>6321866</v>
      </c>
      <c r="F36" s="8">
        <f t="shared" si="3"/>
        <v>6324041</v>
      </c>
      <c r="G36" s="8">
        <f t="shared" si="3"/>
        <v>6325075</v>
      </c>
      <c r="H36" s="8">
        <f t="shared" si="3"/>
        <v>6327340</v>
      </c>
      <c r="I36" s="8">
        <f t="shared" si="3"/>
        <v>6329681</v>
      </c>
      <c r="J36" s="8">
        <f t="shared" si="3"/>
        <v>6332323</v>
      </c>
      <c r="K36" s="8">
        <f t="shared" si="3"/>
        <v>6335040</v>
      </c>
      <c r="L36" s="8">
        <f t="shared" si="3"/>
        <v>6338044</v>
      </c>
      <c r="M36" s="8">
        <f t="shared" si="3"/>
        <v>6340262</v>
      </c>
      <c r="N36" s="10">
        <f>M36/'1997'!M36*100-100</f>
        <v>0.43479817399973797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611244</v>
      </c>
      <c r="C37" s="9">
        <f t="shared" si="4"/>
        <v>610862</v>
      </c>
      <c r="D37" s="9">
        <f t="shared" si="4"/>
        <v>610156</v>
      </c>
      <c r="E37" s="9">
        <f t="shared" si="4"/>
        <v>609630</v>
      </c>
      <c r="F37" s="9">
        <f t="shared" si="4"/>
        <v>609310</v>
      </c>
      <c r="G37" s="9">
        <f t="shared" si="4"/>
        <v>608457</v>
      </c>
      <c r="H37" s="9">
        <f t="shared" si="4"/>
        <v>607951</v>
      </c>
      <c r="I37" s="9">
        <f t="shared" si="4"/>
        <v>607363</v>
      </c>
      <c r="J37" s="9">
        <f t="shared" si="4"/>
        <v>606858</v>
      </c>
      <c r="K37" s="9">
        <f t="shared" si="4"/>
        <v>606734</v>
      </c>
      <c r="L37" s="9">
        <f t="shared" si="4"/>
        <v>606621</v>
      </c>
      <c r="M37" s="9">
        <f t="shared" si="4"/>
        <v>606538</v>
      </c>
      <c r="N37" s="10">
        <f>M37/'1997'!M37*100-100</f>
        <v>-0.7431117744186935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55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25" style="2" customWidth="1"/>
    <col min="2" max="15" width="11.83203125" style="1" customWidth="1"/>
    <col min="16" max="16384" width="9.33203125" style="1" customWidth="1"/>
  </cols>
  <sheetData>
    <row r="1" spans="1:13" s="2" customFormat="1" ht="17.25" customHeight="1">
      <c r="A1" s="102" t="s">
        <v>253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6" customFormat="1" ht="22.5" customHeight="1">
      <c r="A2" s="51" t="s">
        <v>215</v>
      </c>
      <c r="B2" s="45" t="s">
        <v>251</v>
      </c>
      <c r="C2" s="45" t="s">
        <v>252</v>
      </c>
      <c r="D2" s="45" t="s">
        <v>40</v>
      </c>
      <c r="E2" s="45" t="s">
        <v>41</v>
      </c>
      <c r="F2" s="45" t="s">
        <v>42</v>
      </c>
      <c r="G2" s="45" t="s">
        <v>43</v>
      </c>
      <c r="H2" s="45" t="s">
        <v>44</v>
      </c>
      <c r="I2" s="45" t="s">
        <v>45</v>
      </c>
      <c r="J2" s="45" t="s">
        <v>46</v>
      </c>
      <c r="K2" s="45" t="s">
        <v>47</v>
      </c>
      <c r="L2" s="45" t="s">
        <v>48</v>
      </c>
      <c r="M2" s="45" t="s">
        <v>49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21537860</v>
      </c>
      <c r="C4" s="4">
        <v>21550339</v>
      </c>
      <c r="D4" s="4">
        <v>21556650</v>
      </c>
      <c r="E4" s="4">
        <v>21568304</v>
      </c>
      <c r="F4" s="4">
        <v>21582216</v>
      </c>
      <c r="G4" s="4">
        <v>21600151</v>
      </c>
      <c r="H4" s="4">
        <v>21625050</v>
      </c>
      <c r="I4" s="4">
        <v>21648130</v>
      </c>
      <c r="J4" s="4">
        <v>21673770</v>
      </c>
      <c r="K4" s="4">
        <v>21697513</v>
      </c>
      <c r="L4" s="4">
        <v>21719578</v>
      </c>
      <c r="M4" s="4">
        <v>21742815</v>
      </c>
    </row>
    <row r="5" spans="1:13" ht="13.5" customHeight="1">
      <c r="A5" s="30" t="s">
        <v>156</v>
      </c>
      <c r="B5" s="4">
        <v>21483932</v>
      </c>
      <c r="C5" s="4">
        <v>21496410</v>
      </c>
      <c r="D5" s="4">
        <v>21502670</v>
      </c>
      <c r="E5" s="4">
        <v>21514117</v>
      </c>
      <c r="F5" s="4">
        <v>21527770</v>
      </c>
      <c r="G5" s="4">
        <v>21545529</v>
      </c>
      <c r="H5" s="4">
        <v>21569469</v>
      </c>
      <c r="I5" s="4">
        <v>21591959</v>
      </c>
      <c r="J5" s="4">
        <v>21615030</v>
      </c>
      <c r="K5" s="4">
        <v>21638490</v>
      </c>
      <c r="L5" s="4">
        <v>21660324</v>
      </c>
      <c r="M5" s="4">
        <v>21683316</v>
      </c>
    </row>
    <row r="6" spans="1:13" ht="13.5" customHeight="1">
      <c r="A6" s="30" t="s">
        <v>157</v>
      </c>
      <c r="B6" s="4">
        <v>17446292</v>
      </c>
      <c r="C6" s="4">
        <v>17459722</v>
      </c>
      <c r="D6" s="4">
        <v>17472064</v>
      </c>
      <c r="E6" s="4">
        <v>17486383</v>
      </c>
      <c r="F6" s="4">
        <v>17502266</v>
      </c>
      <c r="G6" s="4">
        <v>17519628</v>
      </c>
      <c r="H6" s="4">
        <v>17541155</v>
      </c>
      <c r="I6" s="4">
        <v>17560691</v>
      </c>
      <c r="J6" s="4">
        <v>17586262</v>
      </c>
      <c r="K6" s="4">
        <v>17608443</v>
      </c>
      <c r="L6" s="4">
        <v>17630112</v>
      </c>
      <c r="M6" s="4">
        <v>17648681</v>
      </c>
    </row>
    <row r="7" spans="1:13" ht="13.5" customHeight="1">
      <c r="A7" s="31" t="s">
        <v>158</v>
      </c>
      <c r="B7" s="4">
        <v>3358415</v>
      </c>
      <c r="C7" s="4">
        <v>3363363</v>
      </c>
      <c r="D7" s="4">
        <v>3367000</v>
      </c>
      <c r="E7" s="4">
        <v>3371698</v>
      </c>
      <c r="F7" s="4">
        <v>3377140</v>
      </c>
      <c r="G7" s="4">
        <v>3382642</v>
      </c>
      <c r="H7" s="4">
        <v>3388741</v>
      </c>
      <c r="I7" s="4">
        <v>3392754</v>
      </c>
      <c r="J7" s="4">
        <v>3400280</v>
      </c>
      <c r="K7" s="4">
        <v>3407918</v>
      </c>
      <c r="L7" s="4">
        <v>3415148</v>
      </c>
      <c r="M7" s="4">
        <v>3420535</v>
      </c>
    </row>
    <row r="8" spans="1:13" ht="13.5" customHeight="1">
      <c r="A8" s="31" t="s">
        <v>159</v>
      </c>
      <c r="B8" s="4">
        <v>465398</v>
      </c>
      <c r="C8" s="4">
        <v>465228</v>
      </c>
      <c r="D8" s="4">
        <v>465085</v>
      </c>
      <c r="E8" s="4">
        <v>465133</v>
      </c>
      <c r="F8" s="4">
        <v>465116</v>
      </c>
      <c r="G8" s="4">
        <v>465367</v>
      </c>
      <c r="H8" s="4">
        <v>465828</v>
      </c>
      <c r="I8" s="4">
        <v>466250</v>
      </c>
      <c r="J8" s="4">
        <v>466230</v>
      </c>
      <c r="K8" s="4">
        <v>466349</v>
      </c>
      <c r="L8" s="4">
        <v>466478</v>
      </c>
      <c r="M8" s="4">
        <v>466603</v>
      </c>
    </row>
    <row r="9" spans="1:13" ht="13.5" customHeight="1">
      <c r="A9" s="31" t="s">
        <v>160</v>
      </c>
      <c r="B9" s="4">
        <v>1573985</v>
      </c>
      <c r="C9" s="4">
        <v>1576838</v>
      </c>
      <c r="D9" s="4">
        <v>1580759</v>
      </c>
      <c r="E9" s="4">
        <v>1583883</v>
      </c>
      <c r="F9" s="4">
        <v>1587400</v>
      </c>
      <c r="G9" s="4">
        <v>1591302</v>
      </c>
      <c r="H9" s="4">
        <v>1595481</v>
      </c>
      <c r="I9" s="4">
        <v>1599499</v>
      </c>
      <c r="J9" s="4">
        <v>1603476</v>
      </c>
      <c r="K9" s="4">
        <v>1607515</v>
      </c>
      <c r="L9" s="4">
        <v>1610745</v>
      </c>
      <c r="M9" s="4">
        <v>1614471</v>
      </c>
    </row>
    <row r="10" spans="1:13" ht="13.5" customHeight="1">
      <c r="A10" s="31" t="s">
        <v>161</v>
      </c>
      <c r="B10" s="4">
        <v>415240</v>
      </c>
      <c r="C10" s="4">
        <v>415554</v>
      </c>
      <c r="D10" s="4">
        <v>416010</v>
      </c>
      <c r="E10" s="4">
        <v>416582</v>
      </c>
      <c r="F10" s="4">
        <v>417075</v>
      </c>
      <c r="G10" s="4">
        <v>417477</v>
      </c>
      <c r="H10" s="4">
        <v>418140</v>
      </c>
      <c r="I10" s="4">
        <v>418998</v>
      </c>
      <c r="J10" s="4">
        <v>419738</v>
      </c>
      <c r="K10" s="4">
        <v>420362</v>
      </c>
      <c r="L10" s="4">
        <v>421046</v>
      </c>
      <c r="M10" s="4">
        <v>421721</v>
      </c>
    </row>
    <row r="11" spans="1:13" ht="13.5" customHeight="1">
      <c r="A11" s="31" t="s">
        <v>162</v>
      </c>
      <c r="B11" s="4">
        <v>560067</v>
      </c>
      <c r="C11" s="4">
        <v>559976</v>
      </c>
      <c r="D11" s="4">
        <v>559786</v>
      </c>
      <c r="E11" s="4">
        <v>559626</v>
      </c>
      <c r="F11" s="4">
        <v>559474</v>
      </c>
      <c r="G11" s="4">
        <v>558899</v>
      </c>
      <c r="H11" s="4">
        <v>558936</v>
      </c>
      <c r="I11" s="4">
        <v>559108</v>
      </c>
      <c r="J11" s="4">
        <v>559147</v>
      </c>
      <c r="K11" s="4">
        <v>559579</v>
      </c>
      <c r="L11" s="4">
        <v>560045</v>
      </c>
      <c r="M11" s="4">
        <v>560344</v>
      </c>
    </row>
    <row r="12" spans="1:13" ht="13.5" customHeight="1">
      <c r="A12" s="31" t="s">
        <v>163</v>
      </c>
      <c r="B12" s="4">
        <v>1429239</v>
      </c>
      <c r="C12" s="4">
        <v>1430741</v>
      </c>
      <c r="D12" s="4">
        <v>1432163</v>
      </c>
      <c r="E12" s="4">
        <v>1433759</v>
      </c>
      <c r="F12" s="4">
        <v>1435245</v>
      </c>
      <c r="G12" s="4">
        <v>1436605</v>
      </c>
      <c r="H12" s="4">
        <v>1438396</v>
      </c>
      <c r="I12" s="4">
        <v>1439995</v>
      </c>
      <c r="J12" s="4">
        <v>1441835</v>
      </c>
      <c r="K12" s="4">
        <v>1444285</v>
      </c>
      <c r="L12" s="4">
        <v>1446044</v>
      </c>
      <c r="M12" s="4">
        <v>1447761</v>
      </c>
    </row>
    <row r="13" spans="1:13" ht="13.5" customHeight="1">
      <c r="A13" s="31" t="s">
        <v>164</v>
      </c>
      <c r="B13" s="4">
        <v>1292658</v>
      </c>
      <c r="C13" s="4">
        <v>1292920</v>
      </c>
      <c r="D13" s="4">
        <v>1293125</v>
      </c>
      <c r="E13" s="4">
        <v>1293421</v>
      </c>
      <c r="F13" s="4">
        <v>1293485</v>
      </c>
      <c r="G13" s="4">
        <v>1292927</v>
      </c>
      <c r="H13" s="4">
        <v>1292791</v>
      </c>
      <c r="I13" s="4">
        <v>1293474</v>
      </c>
      <c r="J13" s="4">
        <v>1294685</v>
      </c>
      <c r="K13" s="4">
        <v>1295600</v>
      </c>
      <c r="L13" s="4">
        <v>1296778</v>
      </c>
      <c r="M13" s="4">
        <v>1297744</v>
      </c>
    </row>
    <row r="14" spans="1:13" ht="13.5" customHeight="1">
      <c r="A14" s="31" t="s">
        <v>165</v>
      </c>
      <c r="B14" s="4">
        <v>545685</v>
      </c>
      <c r="C14" s="4">
        <v>545688</v>
      </c>
      <c r="D14" s="4">
        <v>545596</v>
      </c>
      <c r="E14" s="4">
        <v>545578</v>
      </c>
      <c r="F14" s="4">
        <v>545603</v>
      </c>
      <c r="G14" s="4">
        <v>545396</v>
      </c>
      <c r="H14" s="4">
        <v>545557</v>
      </c>
      <c r="I14" s="4">
        <v>545571</v>
      </c>
      <c r="J14" s="4">
        <v>545463</v>
      </c>
      <c r="K14" s="4">
        <v>545929</v>
      </c>
      <c r="L14" s="4">
        <v>546335</v>
      </c>
      <c r="M14" s="4">
        <v>546707</v>
      </c>
    </row>
    <row r="15" spans="1:13" ht="13.5" customHeight="1">
      <c r="A15" s="31" t="s">
        <v>166</v>
      </c>
      <c r="B15" s="4">
        <v>752339</v>
      </c>
      <c r="C15" s="4">
        <v>752064</v>
      </c>
      <c r="D15" s="4">
        <v>751552</v>
      </c>
      <c r="E15" s="4">
        <v>751267</v>
      </c>
      <c r="F15" s="4">
        <v>751011</v>
      </c>
      <c r="G15" s="4">
        <v>751453</v>
      </c>
      <c r="H15" s="4">
        <v>751537</v>
      </c>
      <c r="I15" s="4">
        <v>751818</v>
      </c>
      <c r="J15" s="4">
        <v>752004</v>
      </c>
      <c r="K15" s="4">
        <v>751663</v>
      </c>
      <c r="L15" s="4">
        <v>751781</v>
      </c>
      <c r="M15" s="4">
        <v>751913</v>
      </c>
    </row>
    <row r="16" spans="1:13" ht="13.5" customHeight="1">
      <c r="A16" s="31" t="s">
        <v>167</v>
      </c>
      <c r="B16" s="4">
        <v>565733</v>
      </c>
      <c r="C16" s="4">
        <v>565678</v>
      </c>
      <c r="D16" s="4">
        <v>565302</v>
      </c>
      <c r="E16" s="4">
        <v>565044</v>
      </c>
      <c r="F16" s="4">
        <v>565160</v>
      </c>
      <c r="G16" s="4">
        <v>564831</v>
      </c>
      <c r="H16" s="4">
        <v>566725</v>
      </c>
      <c r="I16" s="4">
        <v>566673</v>
      </c>
      <c r="J16" s="4">
        <v>566933</v>
      </c>
      <c r="K16" s="4">
        <v>567340</v>
      </c>
      <c r="L16" s="4">
        <v>567557</v>
      </c>
      <c r="M16" s="4">
        <v>567695</v>
      </c>
    </row>
    <row r="17" spans="1:13" ht="13.5" customHeight="1">
      <c r="A17" s="31" t="s">
        <v>168</v>
      </c>
      <c r="B17" s="4">
        <v>1089702</v>
      </c>
      <c r="C17" s="4">
        <v>1090262</v>
      </c>
      <c r="D17" s="4">
        <v>1090560</v>
      </c>
      <c r="E17" s="4">
        <v>1090936</v>
      </c>
      <c r="F17" s="4">
        <v>1091147</v>
      </c>
      <c r="G17" s="4">
        <v>1091835</v>
      </c>
      <c r="H17" s="4">
        <v>1092344</v>
      </c>
      <c r="I17" s="4">
        <v>1093172</v>
      </c>
      <c r="J17" s="4">
        <v>1093926</v>
      </c>
      <c r="K17" s="4">
        <v>1094722</v>
      </c>
      <c r="L17" s="4">
        <v>1095619</v>
      </c>
      <c r="M17" s="4">
        <v>1096251</v>
      </c>
    </row>
    <row r="18" spans="1:13" ht="13.5" customHeight="1">
      <c r="A18" s="31" t="s">
        <v>169</v>
      </c>
      <c r="B18" s="4">
        <v>1208977</v>
      </c>
      <c r="C18" s="4">
        <v>1210218</v>
      </c>
      <c r="D18" s="4">
        <v>1211440</v>
      </c>
      <c r="E18" s="4">
        <v>1213317</v>
      </c>
      <c r="F18" s="4">
        <v>1214596</v>
      </c>
      <c r="G18" s="4">
        <v>1215794</v>
      </c>
      <c r="H18" s="4">
        <v>1217661</v>
      </c>
      <c r="I18" s="4">
        <v>1219778</v>
      </c>
      <c r="J18" s="4">
        <v>1223701</v>
      </c>
      <c r="K18" s="4">
        <v>1225416</v>
      </c>
      <c r="L18" s="4">
        <v>1227215</v>
      </c>
      <c r="M18" s="4">
        <v>1227160</v>
      </c>
    </row>
    <row r="19" spans="1:13" ht="13.5" customHeight="1">
      <c r="A19" s="31" t="s">
        <v>170</v>
      </c>
      <c r="B19" s="4">
        <v>913189</v>
      </c>
      <c r="C19" s="4">
        <v>913243</v>
      </c>
      <c r="D19" s="4">
        <v>913035</v>
      </c>
      <c r="E19" s="4">
        <v>912623</v>
      </c>
      <c r="F19" s="4">
        <v>912362</v>
      </c>
      <c r="G19" s="4">
        <v>912290</v>
      </c>
      <c r="H19" s="4">
        <v>912445</v>
      </c>
      <c r="I19" s="4">
        <v>912313</v>
      </c>
      <c r="J19" s="4">
        <v>913218</v>
      </c>
      <c r="K19" s="4">
        <v>913250</v>
      </c>
      <c r="L19" s="4">
        <v>913684</v>
      </c>
      <c r="M19" s="4">
        <v>913764</v>
      </c>
    </row>
    <row r="20" spans="1:13" ht="13.5" customHeight="1">
      <c r="A20" s="31" t="s">
        <v>171</v>
      </c>
      <c r="B20" s="4">
        <v>253719</v>
      </c>
      <c r="C20" s="4">
        <v>253449</v>
      </c>
      <c r="D20" s="4">
        <v>253274</v>
      </c>
      <c r="E20" s="4">
        <v>253136</v>
      </c>
      <c r="F20" s="4">
        <v>253137</v>
      </c>
      <c r="G20" s="4">
        <v>253018</v>
      </c>
      <c r="H20" s="4">
        <v>252911</v>
      </c>
      <c r="I20" s="4">
        <v>252728</v>
      </c>
      <c r="J20" s="4">
        <v>252480</v>
      </c>
      <c r="K20" s="4">
        <v>252834</v>
      </c>
      <c r="L20" s="4">
        <v>252903</v>
      </c>
      <c r="M20" s="4">
        <v>253002</v>
      </c>
    </row>
    <row r="21" spans="1:13" ht="13.5" customHeight="1">
      <c r="A21" s="31" t="s">
        <v>172</v>
      </c>
      <c r="B21" s="4">
        <v>358579</v>
      </c>
      <c r="C21" s="4">
        <v>358424</v>
      </c>
      <c r="D21" s="4">
        <v>358202</v>
      </c>
      <c r="E21" s="4">
        <v>358078</v>
      </c>
      <c r="F21" s="4">
        <v>358037</v>
      </c>
      <c r="G21" s="4">
        <v>358130</v>
      </c>
      <c r="H21" s="4">
        <v>357972</v>
      </c>
      <c r="I21" s="4">
        <v>358202</v>
      </c>
      <c r="J21" s="4">
        <v>357833</v>
      </c>
      <c r="K21" s="4">
        <v>357867</v>
      </c>
      <c r="L21" s="4">
        <v>357888</v>
      </c>
      <c r="M21" s="4">
        <v>358077</v>
      </c>
    </row>
    <row r="22" spans="1:13" ht="13.5" customHeight="1">
      <c r="A22" s="31" t="s">
        <v>173</v>
      </c>
      <c r="B22" s="4">
        <v>89970</v>
      </c>
      <c r="C22" s="4">
        <v>89855</v>
      </c>
      <c r="D22" s="4">
        <v>89731</v>
      </c>
      <c r="E22" s="4">
        <v>89591</v>
      </c>
      <c r="F22" s="4">
        <v>89583</v>
      </c>
      <c r="G22" s="4">
        <v>89655</v>
      </c>
      <c r="H22" s="4">
        <v>89731</v>
      </c>
      <c r="I22" s="4">
        <v>89989</v>
      </c>
      <c r="J22" s="4">
        <v>91032</v>
      </c>
      <c r="K22" s="4">
        <v>91055</v>
      </c>
      <c r="L22" s="4">
        <v>91083</v>
      </c>
      <c r="M22" s="4">
        <v>91169</v>
      </c>
    </row>
    <row r="23" spans="1:13" ht="13.5" customHeight="1">
      <c r="A23" s="31" t="s">
        <v>174</v>
      </c>
      <c r="B23" s="4">
        <v>374479</v>
      </c>
      <c r="C23" s="4">
        <v>374756</v>
      </c>
      <c r="D23" s="4">
        <v>374874</v>
      </c>
      <c r="E23" s="4">
        <v>375166</v>
      </c>
      <c r="F23" s="4">
        <v>375733</v>
      </c>
      <c r="G23" s="4">
        <v>376263</v>
      </c>
      <c r="H23" s="4">
        <v>376710</v>
      </c>
      <c r="I23" s="4">
        <v>377112</v>
      </c>
      <c r="J23" s="4">
        <v>378091</v>
      </c>
      <c r="K23" s="4">
        <v>378586</v>
      </c>
      <c r="L23" s="4">
        <v>379096</v>
      </c>
      <c r="M23" s="4">
        <v>379370</v>
      </c>
    </row>
    <row r="24" spans="1:13" ht="13.5" customHeight="1">
      <c r="A24" s="31" t="s">
        <v>175</v>
      </c>
      <c r="B24" s="4">
        <v>346262</v>
      </c>
      <c r="C24" s="4">
        <v>346468</v>
      </c>
      <c r="D24" s="4">
        <v>346979</v>
      </c>
      <c r="E24" s="4">
        <v>347415</v>
      </c>
      <c r="F24" s="4">
        <v>347763</v>
      </c>
      <c r="G24" s="4">
        <v>348376</v>
      </c>
      <c r="H24" s="4">
        <v>349150</v>
      </c>
      <c r="I24" s="4">
        <v>349794</v>
      </c>
      <c r="J24" s="4">
        <v>350412</v>
      </c>
      <c r="K24" s="4">
        <v>350914</v>
      </c>
      <c r="L24" s="4">
        <v>351200</v>
      </c>
      <c r="M24" s="4">
        <v>351800</v>
      </c>
    </row>
    <row r="25" spans="1:13" ht="13.5" customHeight="1">
      <c r="A25" s="31" t="s">
        <v>176</v>
      </c>
      <c r="B25" s="4">
        <v>878208</v>
      </c>
      <c r="C25" s="4">
        <v>879877</v>
      </c>
      <c r="D25" s="4">
        <v>881870</v>
      </c>
      <c r="E25" s="4">
        <v>883670</v>
      </c>
      <c r="F25" s="4">
        <v>886288</v>
      </c>
      <c r="G25" s="4">
        <v>889527</v>
      </c>
      <c r="H25" s="4">
        <v>891981</v>
      </c>
      <c r="I25" s="4">
        <v>894653</v>
      </c>
      <c r="J25" s="4">
        <v>896708</v>
      </c>
      <c r="K25" s="4">
        <v>898039</v>
      </c>
      <c r="L25" s="4">
        <v>899538</v>
      </c>
      <c r="M25" s="4">
        <v>901961</v>
      </c>
    </row>
    <row r="26" spans="1:13" ht="13.5" customHeight="1">
      <c r="A26" s="31" t="s">
        <v>177</v>
      </c>
      <c r="B26" s="4">
        <v>263065</v>
      </c>
      <c r="C26" s="4">
        <v>263283</v>
      </c>
      <c r="D26" s="4">
        <v>263549</v>
      </c>
      <c r="E26" s="4">
        <v>263737</v>
      </c>
      <c r="F26" s="4">
        <v>263647</v>
      </c>
      <c r="G26" s="4">
        <v>263819</v>
      </c>
      <c r="H26" s="4">
        <v>263085</v>
      </c>
      <c r="I26" s="4">
        <v>263094</v>
      </c>
      <c r="J26" s="4">
        <v>262838</v>
      </c>
      <c r="K26" s="4">
        <v>262667</v>
      </c>
      <c r="L26" s="4">
        <v>262863</v>
      </c>
      <c r="M26" s="4">
        <v>262822</v>
      </c>
    </row>
    <row r="27" spans="1:13" ht="13.5" customHeight="1">
      <c r="A27" s="31" t="s">
        <v>178</v>
      </c>
      <c r="B27" s="4">
        <v>711383</v>
      </c>
      <c r="C27" s="4">
        <v>711837</v>
      </c>
      <c r="D27" s="4">
        <v>712172</v>
      </c>
      <c r="E27" s="4">
        <v>712723</v>
      </c>
      <c r="F27" s="4">
        <v>713264</v>
      </c>
      <c r="G27" s="4">
        <v>714022</v>
      </c>
      <c r="H27" s="4">
        <v>715033</v>
      </c>
      <c r="I27" s="4">
        <v>715716</v>
      </c>
      <c r="J27" s="4">
        <v>716232</v>
      </c>
      <c r="K27" s="4">
        <v>716553</v>
      </c>
      <c r="L27" s="4">
        <v>717066</v>
      </c>
      <c r="M27" s="4">
        <v>717811</v>
      </c>
    </row>
    <row r="28" spans="1:13" ht="13.5" customHeight="1">
      <c r="A28" s="30" t="s">
        <v>179</v>
      </c>
      <c r="B28" s="4">
        <v>2603076</v>
      </c>
      <c r="C28" s="4">
        <v>2601605</v>
      </c>
      <c r="D28" s="4">
        <v>2595699</v>
      </c>
      <c r="E28" s="4">
        <v>2593216</v>
      </c>
      <c r="F28" s="4">
        <v>2590520</v>
      </c>
      <c r="G28" s="4">
        <v>2590766</v>
      </c>
      <c r="H28" s="4">
        <v>2593181</v>
      </c>
      <c r="I28" s="4">
        <v>2596155</v>
      </c>
      <c r="J28" s="4">
        <v>2596540</v>
      </c>
      <c r="K28" s="4">
        <v>2597191</v>
      </c>
      <c r="L28" s="4">
        <v>2597197</v>
      </c>
      <c r="M28" s="4">
        <v>2598493</v>
      </c>
    </row>
    <row r="29" spans="1:13" ht="13.5" customHeight="1">
      <c r="A29" s="30" t="s">
        <v>180</v>
      </c>
      <c r="B29" s="4">
        <v>1434564</v>
      </c>
      <c r="C29" s="4">
        <v>1435083</v>
      </c>
      <c r="D29" s="4">
        <v>1434907</v>
      </c>
      <c r="E29" s="4">
        <v>1434518</v>
      </c>
      <c r="F29" s="4">
        <v>1434984</v>
      </c>
      <c r="G29" s="4">
        <v>1435135</v>
      </c>
      <c r="H29" s="4">
        <v>1435133</v>
      </c>
      <c r="I29" s="4">
        <v>1435113</v>
      </c>
      <c r="J29" s="4">
        <v>1432228</v>
      </c>
      <c r="K29" s="4">
        <v>1432856</v>
      </c>
      <c r="L29" s="4">
        <v>1433015</v>
      </c>
      <c r="M29" s="4">
        <v>1436142</v>
      </c>
    </row>
    <row r="30" spans="1:13" ht="13.5" customHeight="1">
      <c r="A30" s="30" t="s">
        <v>181</v>
      </c>
      <c r="B30" s="4">
        <v>53928</v>
      </c>
      <c r="C30" s="4">
        <v>53929</v>
      </c>
      <c r="D30" s="4">
        <v>53980</v>
      </c>
      <c r="E30" s="4">
        <v>54187</v>
      </c>
      <c r="F30" s="4">
        <v>54446</v>
      </c>
      <c r="G30" s="4">
        <v>54622</v>
      </c>
      <c r="H30" s="4">
        <v>55581</v>
      </c>
      <c r="I30" s="4">
        <v>56171</v>
      </c>
      <c r="J30" s="4">
        <v>58740</v>
      </c>
      <c r="K30" s="4">
        <v>59023</v>
      </c>
      <c r="L30" s="4">
        <v>59254</v>
      </c>
      <c r="M30" s="4">
        <v>59499</v>
      </c>
    </row>
    <row r="31" spans="1:13" ht="13.5" customHeight="1">
      <c r="A31" s="31" t="s">
        <v>182</v>
      </c>
      <c r="B31" s="4">
        <v>47970</v>
      </c>
      <c r="C31" s="4">
        <v>47968</v>
      </c>
      <c r="D31" s="4">
        <v>48020</v>
      </c>
      <c r="E31" s="4">
        <v>48165</v>
      </c>
      <c r="F31" s="4">
        <v>48357</v>
      </c>
      <c r="G31" s="4">
        <v>48475</v>
      </c>
      <c r="H31" s="4">
        <v>48700</v>
      </c>
      <c r="I31" s="4">
        <v>49069</v>
      </c>
      <c r="J31" s="4">
        <v>50070</v>
      </c>
      <c r="K31" s="4">
        <v>50422</v>
      </c>
      <c r="L31" s="4">
        <v>50667</v>
      </c>
      <c r="M31" s="4">
        <v>51080</v>
      </c>
    </row>
    <row r="32" spans="1:13" ht="13.5" customHeight="1" thickBot="1">
      <c r="A32" s="32" t="s">
        <v>183</v>
      </c>
      <c r="B32" s="4">
        <v>5958</v>
      </c>
      <c r="C32" s="4">
        <v>5961</v>
      </c>
      <c r="D32" s="4">
        <v>5960</v>
      </c>
      <c r="E32" s="4">
        <v>6022</v>
      </c>
      <c r="F32" s="4">
        <v>6089</v>
      </c>
      <c r="G32" s="4">
        <v>6147</v>
      </c>
      <c r="H32" s="4">
        <v>6881</v>
      </c>
      <c r="I32" s="4">
        <v>7102</v>
      </c>
      <c r="J32" s="4">
        <v>8670</v>
      </c>
      <c r="K32" s="4">
        <v>8601</v>
      </c>
      <c r="L32" s="4">
        <v>8587</v>
      </c>
      <c r="M32" s="4">
        <v>8419</v>
      </c>
    </row>
    <row r="33" spans="1:38" ht="12.75" thickTop="1">
      <c r="A33" s="57" t="s">
        <v>185</v>
      </c>
      <c r="B33" s="7">
        <f aca="true" t="shared" si="0" ref="B33:M33">SUM(B34:B37)</f>
        <v>21483932</v>
      </c>
      <c r="C33" s="7">
        <f t="shared" si="0"/>
        <v>21496410</v>
      </c>
      <c r="D33" s="7">
        <f t="shared" si="0"/>
        <v>21502670</v>
      </c>
      <c r="E33" s="7">
        <f t="shared" si="0"/>
        <v>21514117</v>
      </c>
      <c r="F33" s="7">
        <f t="shared" si="0"/>
        <v>21527770</v>
      </c>
      <c r="G33" s="7">
        <f t="shared" si="0"/>
        <v>21545529</v>
      </c>
      <c r="H33" s="7">
        <f t="shared" si="0"/>
        <v>21569469</v>
      </c>
      <c r="I33" s="7">
        <f t="shared" si="0"/>
        <v>21591959</v>
      </c>
      <c r="J33" s="7">
        <f t="shared" si="0"/>
        <v>21615030</v>
      </c>
      <c r="K33" s="7">
        <f t="shared" si="0"/>
        <v>21638490</v>
      </c>
      <c r="L33" s="7">
        <f t="shared" si="0"/>
        <v>21660324</v>
      </c>
      <c r="M33" s="7">
        <f t="shared" si="0"/>
        <v>21683316</v>
      </c>
      <c r="N33" s="10">
        <f>M33/'1996'!M33*100-100</f>
        <v>0.9867429527808298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9136855</v>
      </c>
      <c r="C34" s="8">
        <f t="shared" si="1"/>
        <v>9143812</v>
      </c>
      <c r="D34" s="8">
        <f t="shared" si="1"/>
        <v>9146406</v>
      </c>
      <c r="E34" s="8">
        <f t="shared" si="1"/>
        <v>9153093</v>
      </c>
      <c r="F34" s="8">
        <f t="shared" si="1"/>
        <v>9160747</v>
      </c>
      <c r="G34" s="8">
        <f t="shared" si="1"/>
        <v>9172193</v>
      </c>
      <c r="H34" s="8">
        <f t="shared" si="1"/>
        <v>9187231</v>
      </c>
      <c r="I34" s="8">
        <f t="shared" si="1"/>
        <v>9200562</v>
      </c>
      <c r="J34" s="8">
        <f t="shared" si="1"/>
        <v>9214767</v>
      </c>
      <c r="K34" s="8">
        <f t="shared" si="1"/>
        <v>9228835</v>
      </c>
      <c r="L34" s="8">
        <f t="shared" si="1"/>
        <v>9240910</v>
      </c>
      <c r="M34" s="8">
        <f t="shared" si="1"/>
        <v>9252993</v>
      </c>
      <c r="N34" s="10">
        <f>M34/'1996'!M34*100-100</f>
        <v>1.3323244993557353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5458196</v>
      </c>
      <c r="C35" s="8">
        <f t="shared" si="2"/>
        <v>5461266</v>
      </c>
      <c r="D35" s="8">
        <f t="shared" si="2"/>
        <v>5464092</v>
      </c>
      <c r="E35" s="8">
        <f t="shared" si="2"/>
        <v>5467321</v>
      </c>
      <c r="F35" s="8">
        <f t="shared" si="2"/>
        <v>5471106</v>
      </c>
      <c r="G35" s="8">
        <f t="shared" si="2"/>
        <v>5474807</v>
      </c>
      <c r="H35" s="8">
        <f t="shared" si="2"/>
        <v>5479198</v>
      </c>
      <c r="I35" s="8">
        <f t="shared" si="2"/>
        <v>5484619</v>
      </c>
      <c r="J35" s="8">
        <f t="shared" si="2"/>
        <v>5489842</v>
      </c>
      <c r="K35" s="8">
        <f t="shared" si="2"/>
        <v>5495095</v>
      </c>
      <c r="L35" s="8">
        <f t="shared" si="2"/>
        <v>5500521</v>
      </c>
      <c r="M35" s="8">
        <f t="shared" si="2"/>
        <v>5506430</v>
      </c>
      <c r="N35" s="10">
        <f>M35/'1996'!M35*100-100</f>
        <v>0.9532239532695996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6276583</v>
      </c>
      <c r="C36" s="8">
        <f t="shared" si="3"/>
        <v>6279459</v>
      </c>
      <c r="D36" s="8">
        <f t="shared" si="3"/>
        <v>6280696</v>
      </c>
      <c r="E36" s="8">
        <f t="shared" si="3"/>
        <v>6282489</v>
      </c>
      <c r="F36" s="8">
        <f t="shared" si="3"/>
        <v>6284743</v>
      </c>
      <c r="G36" s="8">
        <f t="shared" si="3"/>
        <v>6287381</v>
      </c>
      <c r="H36" s="8">
        <f t="shared" si="3"/>
        <v>6292157</v>
      </c>
      <c r="I36" s="8">
        <f t="shared" si="3"/>
        <v>6295848</v>
      </c>
      <c r="J36" s="8">
        <f t="shared" si="3"/>
        <v>6300108</v>
      </c>
      <c r="K36" s="8">
        <f t="shared" si="3"/>
        <v>6303859</v>
      </c>
      <c r="L36" s="8">
        <f t="shared" si="3"/>
        <v>6308102</v>
      </c>
      <c r="M36" s="8">
        <f t="shared" si="3"/>
        <v>6312814</v>
      </c>
      <c r="N36" s="10">
        <f>M36/'1996'!M36*100-100</f>
        <v>0.6317045278109106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612298</v>
      </c>
      <c r="C37" s="9">
        <f t="shared" si="4"/>
        <v>611873</v>
      </c>
      <c r="D37" s="9">
        <f t="shared" si="4"/>
        <v>611476</v>
      </c>
      <c r="E37" s="9">
        <f t="shared" si="4"/>
        <v>611214</v>
      </c>
      <c r="F37" s="9">
        <f t="shared" si="4"/>
        <v>611174</v>
      </c>
      <c r="G37" s="9">
        <f t="shared" si="4"/>
        <v>611148</v>
      </c>
      <c r="H37" s="9">
        <f t="shared" si="4"/>
        <v>610883</v>
      </c>
      <c r="I37" s="9">
        <f t="shared" si="4"/>
        <v>610930</v>
      </c>
      <c r="J37" s="9">
        <f t="shared" si="4"/>
        <v>610313</v>
      </c>
      <c r="K37" s="9">
        <f t="shared" si="4"/>
        <v>610701</v>
      </c>
      <c r="L37" s="9">
        <f t="shared" si="4"/>
        <v>610791</v>
      </c>
      <c r="M37" s="9">
        <f t="shared" si="4"/>
        <v>611079</v>
      </c>
      <c r="N37" s="10">
        <f>M37/'1996'!M37*100-100</f>
        <v>-0.23053399968326005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55"/>
  <sheetViews>
    <sheetView zoomScalePageLayoutView="0" workbookViewId="0" topLeftCell="A1">
      <selection activeCell="A39" sqref="A39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102" t="s">
        <v>257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6" customFormat="1" ht="22.5" customHeight="1">
      <c r="A2" s="51" t="s">
        <v>215</v>
      </c>
      <c r="B2" s="45" t="s">
        <v>255</v>
      </c>
      <c r="C2" s="45" t="s">
        <v>256</v>
      </c>
      <c r="D2" s="45" t="s">
        <v>30</v>
      </c>
      <c r="E2" s="45" t="s">
        <v>31</v>
      </c>
      <c r="F2" s="45" t="s">
        <v>32</v>
      </c>
      <c r="G2" s="45" t="s">
        <v>33</v>
      </c>
      <c r="H2" s="45" t="s">
        <v>34</v>
      </c>
      <c r="I2" s="45" t="s">
        <v>35</v>
      </c>
      <c r="J2" s="45" t="s">
        <v>36</v>
      </c>
      <c r="K2" s="45" t="s">
        <v>37</v>
      </c>
      <c r="L2" s="45" t="s">
        <v>38</v>
      </c>
      <c r="M2" s="45" t="s">
        <v>39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21365294</v>
      </c>
      <c r="C4" s="4">
        <v>21379402</v>
      </c>
      <c r="D4" s="4">
        <v>21386679</v>
      </c>
      <c r="E4" s="4">
        <v>21392424</v>
      </c>
      <c r="F4" s="4">
        <v>21406008</v>
      </c>
      <c r="G4" s="4">
        <v>21424079</v>
      </c>
      <c r="H4" s="4">
        <v>21440510</v>
      </c>
      <c r="I4" s="4">
        <v>21455156</v>
      </c>
      <c r="J4" s="4">
        <v>21469870</v>
      </c>
      <c r="K4" s="4">
        <v>21486295</v>
      </c>
      <c r="L4" s="4">
        <v>21503979</v>
      </c>
      <c r="M4" s="4">
        <v>21525433</v>
      </c>
    </row>
    <row r="5" spans="1:13" ht="13.5" customHeight="1">
      <c r="A5" s="30" t="s">
        <v>156</v>
      </c>
      <c r="B5" s="4">
        <v>21312051</v>
      </c>
      <c r="C5" s="4">
        <v>21326146</v>
      </c>
      <c r="D5" s="4">
        <v>21333442</v>
      </c>
      <c r="E5" s="4">
        <v>21339149</v>
      </c>
      <c r="F5" s="4">
        <v>21352718</v>
      </c>
      <c r="G5" s="4">
        <v>21370793</v>
      </c>
      <c r="H5" s="4">
        <v>21387106</v>
      </c>
      <c r="I5" s="4">
        <v>21401649</v>
      </c>
      <c r="J5" s="4">
        <v>21416150</v>
      </c>
      <c r="K5" s="4">
        <v>21432525</v>
      </c>
      <c r="L5" s="4">
        <v>21450183</v>
      </c>
      <c r="M5" s="4">
        <v>21471448</v>
      </c>
    </row>
    <row r="6" spans="1:13" ht="13.5" customHeight="1">
      <c r="A6" s="30" t="s">
        <v>157</v>
      </c>
      <c r="B6" s="4">
        <v>17256228</v>
      </c>
      <c r="C6" s="4">
        <v>17269368</v>
      </c>
      <c r="D6" s="4">
        <v>17280786</v>
      </c>
      <c r="E6" s="4">
        <v>17292951</v>
      </c>
      <c r="F6" s="4">
        <v>17306908</v>
      </c>
      <c r="G6" s="4">
        <v>17321383</v>
      </c>
      <c r="H6" s="4">
        <v>17336933</v>
      </c>
      <c r="I6" s="4">
        <v>17353758</v>
      </c>
      <c r="J6" s="4">
        <v>17372086</v>
      </c>
      <c r="K6" s="4">
        <v>17392396</v>
      </c>
      <c r="L6" s="4">
        <v>17410884</v>
      </c>
      <c r="M6" s="4">
        <v>17432453</v>
      </c>
    </row>
    <row r="7" spans="1:13" ht="13.5" customHeight="1">
      <c r="A7" s="31" t="s">
        <v>158</v>
      </c>
      <c r="B7" s="4">
        <v>3307960</v>
      </c>
      <c r="C7" s="4">
        <v>3310991</v>
      </c>
      <c r="D7" s="4">
        <v>3314855</v>
      </c>
      <c r="E7" s="4">
        <v>3317730</v>
      </c>
      <c r="F7" s="4">
        <v>3321066</v>
      </c>
      <c r="G7" s="4">
        <v>3324210</v>
      </c>
      <c r="H7" s="4">
        <v>3327449</v>
      </c>
      <c r="I7" s="4">
        <v>3331422</v>
      </c>
      <c r="J7" s="4">
        <v>3338143</v>
      </c>
      <c r="K7" s="4">
        <v>3346439</v>
      </c>
      <c r="L7" s="4">
        <v>3350230</v>
      </c>
      <c r="M7" s="4">
        <v>3355299</v>
      </c>
    </row>
    <row r="8" spans="1:13" ht="13.5" customHeight="1">
      <c r="A8" s="31" t="s">
        <v>159</v>
      </c>
      <c r="B8" s="4">
        <v>465061</v>
      </c>
      <c r="C8" s="4">
        <v>465116</v>
      </c>
      <c r="D8" s="4">
        <v>465124</v>
      </c>
      <c r="E8" s="4">
        <v>464895</v>
      </c>
      <c r="F8" s="4">
        <v>464877</v>
      </c>
      <c r="G8" s="4">
        <v>464793</v>
      </c>
      <c r="H8" s="4">
        <v>464648</v>
      </c>
      <c r="I8" s="4">
        <v>464819</v>
      </c>
      <c r="J8" s="4">
        <v>464688</v>
      </c>
      <c r="K8" s="4">
        <v>465014</v>
      </c>
      <c r="L8" s="4">
        <v>465285</v>
      </c>
      <c r="M8" s="4">
        <v>465120</v>
      </c>
    </row>
    <row r="9" spans="1:13" ht="13.5" customHeight="1">
      <c r="A9" s="31" t="s">
        <v>160</v>
      </c>
      <c r="B9" s="4">
        <v>1527225</v>
      </c>
      <c r="C9" s="4">
        <v>1529964</v>
      </c>
      <c r="D9" s="4">
        <v>1532431</v>
      </c>
      <c r="E9" s="4">
        <v>1535927</v>
      </c>
      <c r="F9" s="4">
        <v>1539605</v>
      </c>
      <c r="G9" s="4">
        <v>1543914</v>
      </c>
      <c r="H9" s="4">
        <v>1547943</v>
      </c>
      <c r="I9" s="4">
        <v>1552255</v>
      </c>
      <c r="J9" s="4">
        <v>1556091</v>
      </c>
      <c r="K9" s="4">
        <v>1559888</v>
      </c>
      <c r="L9" s="4">
        <v>1563253</v>
      </c>
      <c r="M9" s="4">
        <v>1570456</v>
      </c>
    </row>
    <row r="10" spans="1:13" ht="13.5" customHeight="1">
      <c r="A10" s="31" t="s">
        <v>161</v>
      </c>
      <c r="B10" s="4">
        <v>408978</v>
      </c>
      <c r="C10" s="4">
        <v>409363</v>
      </c>
      <c r="D10" s="4">
        <v>409807</v>
      </c>
      <c r="E10" s="4">
        <v>410337</v>
      </c>
      <c r="F10" s="4">
        <v>410804</v>
      </c>
      <c r="G10" s="4">
        <v>410985</v>
      </c>
      <c r="H10" s="4">
        <v>411552</v>
      </c>
      <c r="I10" s="4">
        <v>412270</v>
      </c>
      <c r="J10" s="4">
        <v>412832</v>
      </c>
      <c r="K10" s="4">
        <v>413475</v>
      </c>
      <c r="L10" s="4">
        <v>414319</v>
      </c>
      <c r="M10" s="4">
        <v>414932</v>
      </c>
    </row>
    <row r="11" spans="1:13" ht="13.5" customHeight="1">
      <c r="A11" s="31" t="s">
        <v>162</v>
      </c>
      <c r="B11" s="4">
        <v>560157</v>
      </c>
      <c r="C11" s="4">
        <v>560347</v>
      </c>
      <c r="D11" s="4">
        <v>560196</v>
      </c>
      <c r="E11" s="4">
        <v>559949</v>
      </c>
      <c r="F11" s="4">
        <v>559738</v>
      </c>
      <c r="G11" s="4">
        <v>559674</v>
      </c>
      <c r="H11" s="4">
        <v>559551</v>
      </c>
      <c r="I11" s="4">
        <v>559642</v>
      </c>
      <c r="J11" s="4">
        <v>559540</v>
      </c>
      <c r="K11" s="4">
        <v>559734</v>
      </c>
      <c r="L11" s="4">
        <v>559983</v>
      </c>
      <c r="M11" s="4">
        <v>560099</v>
      </c>
    </row>
    <row r="12" spans="1:13" ht="13.5" customHeight="1">
      <c r="A12" s="31" t="s">
        <v>163</v>
      </c>
      <c r="B12" s="4">
        <v>1406259</v>
      </c>
      <c r="C12" s="4">
        <v>1407872</v>
      </c>
      <c r="D12" s="4">
        <v>1409560</v>
      </c>
      <c r="E12" s="4">
        <v>1411727</v>
      </c>
      <c r="F12" s="4">
        <v>1413710</v>
      </c>
      <c r="G12" s="4">
        <v>1415659</v>
      </c>
      <c r="H12" s="4">
        <v>1417634</v>
      </c>
      <c r="I12" s="4">
        <v>1419765</v>
      </c>
      <c r="J12" s="4">
        <v>1421541</v>
      </c>
      <c r="K12" s="4">
        <v>1423721</v>
      </c>
      <c r="L12" s="4">
        <v>1425848</v>
      </c>
      <c r="M12" s="4">
        <v>1427378</v>
      </c>
    </row>
    <row r="13" spans="1:13" ht="13.5" customHeight="1">
      <c r="A13" s="31" t="s">
        <v>164</v>
      </c>
      <c r="B13" s="4">
        <v>1288687</v>
      </c>
      <c r="C13" s="4">
        <v>1289154</v>
      </c>
      <c r="D13" s="4">
        <v>1289473</v>
      </c>
      <c r="E13" s="4">
        <v>1289627</v>
      </c>
      <c r="F13" s="4">
        <v>1289719</v>
      </c>
      <c r="G13" s="4">
        <v>1289554</v>
      </c>
      <c r="H13" s="4">
        <v>1290085</v>
      </c>
      <c r="I13" s="4">
        <v>1290347</v>
      </c>
      <c r="J13" s="4">
        <v>1290700</v>
      </c>
      <c r="K13" s="4">
        <v>1291190</v>
      </c>
      <c r="L13" s="4">
        <v>1291915</v>
      </c>
      <c r="M13" s="4">
        <v>1292482</v>
      </c>
    </row>
    <row r="14" spans="1:13" ht="13.5" customHeight="1">
      <c r="A14" s="31" t="s">
        <v>165</v>
      </c>
      <c r="B14" s="4">
        <v>546345</v>
      </c>
      <c r="C14" s="4">
        <v>546472</v>
      </c>
      <c r="D14" s="4">
        <v>546224</v>
      </c>
      <c r="E14" s="4">
        <v>546074</v>
      </c>
      <c r="F14" s="4">
        <v>545923</v>
      </c>
      <c r="G14" s="4">
        <v>545370</v>
      </c>
      <c r="H14" s="4">
        <v>545525</v>
      </c>
      <c r="I14" s="4">
        <v>545472</v>
      </c>
      <c r="J14" s="4">
        <v>545454</v>
      </c>
      <c r="K14" s="4">
        <v>545547</v>
      </c>
      <c r="L14" s="4">
        <v>545782</v>
      </c>
      <c r="M14" s="4">
        <v>545667</v>
      </c>
    </row>
    <row r="15" spans="1:13" ht="13.5" customHeight="1">
      <c r="A15" s="31" t="s">
        <v>166</v>
      </c>
      <c r="B15" s="4">
        <v>753794</v>
      </c>
      <c r="C15" s="4">
        <v>753747</v>
      </c>
      <c r="D15" s="4">
        <v>753254</v>
      </c>
      <c r="E15" s="4">
        <v>752766</v>
      </c>
      <c r="F15" s="4">
        <v>752628</v>
      </c>
      <c r="G15" s="4">
        <v>752859</v>
      </c>
      <c r="H15" s="4">
        <v>752837</v>
      </c>
      <c r="I15" s="4">
        <v>752772</v>
      </c>
      <c r="J15" s="4">
        <v>752439</v>
      </c>
      <c r="K15" s="4">
        <v>752364</v>
      </c>
      <c r="L15" s="4">
        <v>752373</v>
      </c>
      <c r="M15" s="4">
        <v>752427</v>
      </c>
    </row>
    <row r="16" spans="1:13" ht="13.5" customHeight="1">
      <c r="A16" s="31" t="s">
        <v>167</v>
      </c>
      <c r="B16" s="4">
        <v>565552</v>
      </c>
      <c r="C16" s="4">
        <v>565541</v>
      </c>
      <c r="D16" s="4">
        <v>565769</v>
      </c>
      <c r="E16" s="4">
        <v>565626</v>
      </c>
      <c r="F16" s="4">
        <v>565415</v>
      </c>
      <c r="G16" s="4">
        <v>565099</v>
      </c>
      <c r="H16" s="4">
        <v>565421</v>
      </c>
      <c r="I16" s="4">
        <v>565647</v>
      </c>
      <c r="J16" s="4">
        <v>565743</v>
      </c>
      <c r="K16" s="4">
        <v>565872</v>
      </c>
      <c r="L16" s="4">
        <v>566096</v>
      </c>
      <c r="M16" s="4">
        <v>565700</v>
      </c>
    </row>
    <row r="17" spans="1:13" ht="13.5" customHeight="1">
      <c r="A17" s="31" t="s">
        <v>168</v>
      </c>
      <c r="B17" s="4">
        <v>1082292</v>
      </c>
      <c r="C17" s="4">
        <v>1083146</v>
      </c>
      <c r="D17" s="4">
        <v>1083805</v>
      </c>
      <c r="E17" s="4">
        <v>1084109</v>
      </c>
      <c r="F17" s="4">
        <v>1084156</v>
      </c>
      <c r="G17" s="4">
        <v>1084168</v>
      </c>
      <c r="H17" s="4">
        <v>1084712</v>
      </c>
      <c r="I17" s="4">
        <v>1085587</v>
      </c>
      <c r="J17" s="4">
        <v>1086412</v>
      </c>
      <c r="K17" s="4">
        <v>1087054</v>
      </c>
      <c r="L17" s="4">
        <v>1088070</v>
      </c>
      <c r="M17" s="4">
        <v>1088986</v>
      </c>
    </row>
    <row r="18" spans="1:13" ht="13.5" customHeight="1">
      <c r="A18" s="31" t="s">
        <v>169</v>
      </c>
      <c r="B18" s="4">
        <v>1194737</v>
      </c>
      <c r="C18" s="4">
        <v>1195536</v>
      </c>
      <c r="D18" s="4">
        <v>1196459</v>
      </c>
      <c r="E18" s="4">
        <v>1197279</v>
      </c>
      <c r="F18" s="4">
        <v>1198788</v>
      </c>
      <c r="G18" s="4">
        <v>1199876</v>
      </c>
      <c r="H18" s="4">
        <v>1201366</v>
      </c>
      <c r="I18" s="4">
        <v>1202323</v>
      </c>
      <c r="J18" s="4">
        <v>1203673</v>
      </c>
      <c r="K18" s="4">
        <v>1204808</v>
      </c>
      <c r="L18" s="4">
        <v>1206345</v>
      </c>
      <c r="M18" s="4">
        <v>1208128</v>
      </c>
    </row>
    <row r="19" spans="1:13" ht="13.5" customHeight="1">
      <c r="A19" s="31" t="s">
        <v>170</v>
      </c>
      <c r="B19" s="4">
        <v>911997</v>
      </c>
      <c r="C19" s="4">
        <v>912066</v>
      </c>
      <c r="D19" s="4">
        <v>912103</v>
      </c>
      <c r="E19" s="4">
        <v>912212</v>
      </c>
      <c r="F19" s="4">
        <v>911913</v>
      </c>
      <c r="G19" s="4">
        <v>912360</v>
      </c>
      <c r="H19" s="4">
        <v>912458</v>
      </c>
      <c r="I19" s="4">
        <v>912333</v>
      </c>
      <c r="J19" s="4">
        <v>912300</v>
      </c>
      <c r="K19" s="4">
        <v>912299</v>
      </c>
      <c r="L19" s="4">
        <v>912653</v>
      </c>
      <c r="M19" s="4">
        <v>912850</v>
      </c>
    </row>
    <row r="20" spans="1:13" ht="13.5" customHeight="1">
      <c r="A20" s="31" t="s">
        <v>171</v>
      </c>
      <c r="B20" s="4">
        <v>254328</v>
      </c>
      <c r="C20" s="4">
        <v>254281</v>
      </c>
      <c r="D20" s="4">
        <v>254248</v>
      </c>
      <c r="E20" s="4">
        <v>254217</v>
      </c>
      <c r="F20" s="4">
        <v>254154</v>
      </c>
      <c r="G20" s="4">
        <v>253932</v>
      </c>
      <c r="H20" s="4">
        <v>253877</v>
      </c>
      <c r="I20" s="4">
        <v>253703</v>
      </c>
      <c r="J20" s="4">
        <v>253827</v>
      </c>
      <c r="K20" s="4">
        <v>253814</v>
      </c>
      <c r="L20" s="4">
        <v>253881</v>
      </c>
      <c r="M20" s="4">
        <v>253831</v>
      </c>
    </row>
    <row r="21" spans="1:13" ht="13.5" customHeight="1">
      <c r="A21" s="31" t="s">
        <v>172</v>
      </c>
      <c r="B21" s="4">
        <v>358934</v>
      </c>
      <c r="C21" s="4">
        <v>358816</v>
      </c>
      <c r="D21" s="4">
        <v>358642</v>
      </c>
      <c r="E21" s="4">
        <v>358658</v>
      </c>
      <c r="F21" s="4">
        <v>358849</v>
      </c>
      <c r="G21" s="4">
        <v>358679</v>
      </c>
      <c r="H21" s="4">
        <v>358675</v>
      </c>
      <c r="I21" s="4">
        <v>358518</v>
      </c>
      <c r="J21" s="4">
        <v>358669</v>
      </c>
      <c r="K21" s="4">
        <v>358721</v>
      </c>
      <c r="L21" s="4">
        <v>358797</v>
      </c>
      <c r="M21" s="4">
        <v>358660</v>
      </c>
    </row>
    <row r="22" spans="1:13" ht="13.5" customHeight="1">
      <c r="A22" s="31" t="s">
        <v>173</v>
      </c>
      <c r="B22" s="4">
        <v>90771</v>
      </c>
      <c r="C22" s="4">
        <v>90608</v>
      </c>
      <c r="D22" s="4">
        <v>90470</v>
      </c>
      <c r="E22" s="4">
        <v>90379</v>
      </c>
      <c r="F22" s="4">
        <v>90217</v>
      </c>
      <c r="G22" s="4">
        <v>90142</v>
      </c>
      <c r="H22" s="4">
        <v>90036</v>
      </c>
      <c r="I22" s="4">
        <v>90003</v>
      </c>
      <c r="J22" s="4">
        <v>89961</v>
      </c>
      <c r="K22" s="4">
        <v>89907</v>
      </c>
      <c r="L22" s="4">
        <v>89985</v>
      </c>
      <c r="M22" s="4">
        <v>90087</v>
      </c>
    </row>
    <row r="23" spans="1:13" ht="13.5" customHeight="1">
      <c r="A23" s="31" t="s">
        <v>174</v>
      </c>
      <c r="B23" s="4">
        <v>369179</v>
      </c>
      <c r="C23" s="4">
        <v>369879</v>
      </c>
      <c r="D23" s="4">
        <v>370049</v>
      </c>
      <c r="E23" s="4">
        <v>370484</v>
      </c>
      <c r="F23" s="4">
        <v>371024</v>
      </c>
      <c r="G23" s="4">
        <v>371431</v>
      </c>
      <c r="H23" s="4">
        <v>371986</v>
      </c>
      <c r="I23" s="4">
        <v>372439</v>
      </c>
      <c r="J23" s="4">
        <v>373071</v>
      </c>
      <c r="K23" s="4">
        <v>373476</v>
      </c>
      <c r="L23" s="4">
        <v>373863</v>
      </c>
      <c r="M23" s="4">
        <v>374199</v>
      </c>
    </row>
    <row r="24" spans="1:13" ht="13.5" customHeight="1">
      <c r="A24" s="31" t="s">
        <v>175</v>
      </c>
      <c r="B24" s="4">
        <v>340460</v>
      </c>
      <c r="C24" s="4">
        <v>340736</v>
      </c>
      <c r="D24" s="4">
        <v>341128</v>
      </c>
      <c r="E24" s="4">
        <v>341726</v>
      </c>
      <c r="F24" s="4">
        <v>342071</v>
      </c>
      <c r="G24" s="4">
        <v>342575</v>
      </c>
      <c r="H24" s="4">
        <v>342990</v>
      </c>
      <c r="I24" s="4">
        <v>343319</v>
      </c>
      <c r="J24" s="4">
        <v>343691</v>
      </c>
      <c r="K24" s="4">
        <v>343999</v>
      </c>
      <c r="L24" s="4">
        <v>345289</v>
      </c>
      <c r="M24" s="4">
        <v>345954</v>
      </c>
    </row>
    <row r="25" spans="1:13" ht="13.5" customHeight="1">
      <c r="A25" s="31" t="s">
        <v>176</v>
      </c>
      <c r="B25" s="4">
        <v>854785</v>
      </c>
      <c r="C25" s="4">
        <v>856258</v>
      </c>
      <c r="D25" s="4">
        <v>857590</v>
      </c>
      <c r="E25" s="4">
        <v>859429</v>
      </c>
      <c r="F25" s="4">
        <v>861719</v>
      </c>
      <c r="G25" s="4">
        <v>864363</v>
      </c>
      <c r="H25" s="4">
        <v>866222</v>
      </c>
      <c r="I25" s="4">
        <v>868625</v>
      </c>
      <c r="J25" s="4">
        <v>870715</v>
      </c>
      <c r="K25" s="4">
        <v>872058</v>
      </c>
      <c r="L25" s="4">
        <v>873514</v>
      </c>
      <c r="M25" s="4">
        <v>876384</v>
      </c>
    </row>
    <row r="26" spans="1:13" ht="13.5" customHeight="1">
      <c r="A26" s="31" t="s">
        <v>177</v>
      </c>
      <c r="B26" s="4">
        <v>261675</v>
      </c>
      <c r="C26" s="4">
        <v>261920</v>
      </c>
      <c r="D26" s="4">
        <v>261941</v>
      </c>
      <c r="E26" s="4">
        <v>262034</v>
      </c>
      <c r="F26" s="4">
        <v>262120</v>
      </c>
      <c r="G26" s="4">
        <v>262300</v>
      </c>
      <c r="H26" s="4">
        <v>262312</v>
      </c>
      <c r="I26" s="4">
        <v>262642</v>
      </c>
      <c r="J26" s="4">
        <v>262591</v>
      </c>
      <c r="K26" s="4">
        <v>262675</v>
      </c>
      <c r="L26" s="4">
        <v>262745</v>
      </c>
      <c r="M26" s="4">
        <v>262860</v>
      </c>
    </row>
    <row r="27" spans="1:13" ht="13.5" customHeight="1">
      <c r="A27" s="31" t="s">
        <v>178</v>
      </c>
      <c r="B27" s="4">
        <v>707052</v>
      </c>
      <c r="C27" s="4">
        <v>707555</v>
      </c>
      <c r="D27" s="4">
        <v>707658</v>
      </c>
      <c r="E27" s="4">
        <v>707766</v>
      </c>
      <c r="F27" s="4">
        <v>708412</v>
      </c>
      <c r="G27" s="4">
        <v>709440</v>
      </c>
      <c r="H27" s="4">
        <v>709654</v>
      </c>
      <c r="I27" s="4">
        <v>709855</v>
      </c>
      <c r="J27" s="4">
        <v>710005</v>
      </c>
      <c r="K27" s="4">
        <v>710341</v>
      </c>
      <c r="L27" s="4">
        <v>710658</v>
      </c>
      <c r="M27" s="4">
        <v>710954</v>
      </c>
    </row>
    <row r="28" spans="1:13" ht="13.5" customHeight="1">
      <c r="A28" s="30" t="s">
        <v>179</v>
      </c>
      <c r="B28" s="4">
        <v>2629894</v>
      </c>
      <c r="C28" s="4">
        <v>2630046</v>
      </c>
      <c r="D28" s="4">
        <v>2626138</v>
      </c>
      <c r="E28" s="4">
        <v>2619191</v>
      </c>
      <c r="F28" s="4">
        <v>2618206</v>
      </c>
      <c r="G28" s="4">
        <v>2620716</v>
      </c>
      <c r="H28" s="4">
        <v>2620571</v>
      </c>
      <c r="I28" s="4">
        <v>2617476</v>
      </c>
      <c r="J28" s="4">
        <v>2612814</v>
      </c>
      <c r="K28" s="4">
        <v>2608310</v>
      </c>
      <c r="L28" s="4">
        <v>2607010</v>
      </c>
      <c r="M28" s="4">
        <v>2605374</v>
      </c>
    </row>
    <row r="29" spans="1:13" ht="13.5" customHeight="1">
      <c r="A29" s="30" t="s">
        <v>180</v>
      </c>
      <c r="B29" s="4">
        <v>1425929</v>
      </c>
      <c r="C29" s="4">
        <v>1426732</v>
      </c>
      <c r="D29" s="4">
        <v>1426518</v>
      </c>
      <c r="E29" s="4">
        <v>1427007</v>
      </c>
      <c r="F29" s="4">
        <v>1427604</v>
      </c>
      <c r="G29" s="4">
        <v>1428694</v>
      </c>
      <c r="H29" s="4">
        <v>1429602</v>
      </c>
      <c r="I29" s="4">
        <v>1430415</v>
      </c>
      <c r="J29" s="4">
        <v>1431250</v>
      </c>
      <c r="K29" s="4">
        <v>1431819</v>
      </c>
      <c r="L29" s="4">
        <v>1432289</v>
      </c>
      <c r="M29" s="4">
        <v>1433621</v>
      </c>
    </row>
    <row r="30" spans="1:13" ht="13.5" customHeight="1">
      <c r="A30" s="30" t="s">
        <v>181</v>
      </c>
      <c r="B30" s="4">
        <v>53243</v>
      </c>
      <c r="C30" s="4">
        <v>53256</v>
      </c>
      <c r="D30" s="4">
        <v>53237</v>
      </c>
      <c r="E30" s="4">
        <v>53275</v>
      </c>
      <c r="F30" s="4">
        <v>53290</v>
      </c>
      <c r="G30" s="4">
        <v>53286</v>
      </c>
      <c r="H30" s="4">
        <v>53404</v>
      </c>
      <c r="I30" s="4">
        <v>53507</v>
      </c>
      <c r="J30" s="4">
        <v>53720</v>
      </c>
      <c r="K30" s="4">
        <v>53770</v>
      </c>
      <c r="L30" s="4">
        <v>53796</v>
      </c>
      <c r="M30" s="4">
        <v>53985</v>
      </c>
    </row>
    <row r="31" spans="1:13" ht="13.5" customHeight="1">
      <c r="A31" s="31" t="s">
        <v>182</v>
      </c>
      <c r="B31" s="4">
        <v>47386</v>
      </c>
      <c r="C31" s="4">
        <v>47397</v>
      </c>
      <c r="D31" s="4">
        <v>47442</v>
      </c>
      <c r="E31" s="4">
        <v>47463</v>
      </c>
      <c r="F31" s="4">
        <v>47468</v>
      </c>
      <c r="G31" s="4">
        <v>47476</v>
      </c>
      <c r="H31" s="4">
        <v>47515</v>
      </c>
      <c r="I31" s="4">
        <v>47586</v>
      </c>
      <c r="J31" s="4">
        <v>47670</v>
      </c>
      <c r="K31" s="4">
        <v>47704</v>
      </c>
      <c r="L31" s="4">
        <v>47762</v>
      </c>
      <c r="M31" s="4">
        <v>47924</v>
      </c>
    </row>
    <row r="32" spans="1:13" ht="13.5" customHeight="1" thickBot="1">
      <c r="A32" s="32" t="s">
        <v>183</v>
      </c>
      <c r="B32" s="4">
        <v>5857</v>
      </c>
      <c r="C32" s="4">
        <v>5859</v>
      </c>
      <c r="D32" s="4">
        <v>5795</v>
      </c>
      <c r="E32" s="4">
        <v>5812</v>
      </c>
      <c r="F32" s="4">
        <v>5822</v>
      </c>
      <c r="G32" s="4">
        <v>5810</v>
      </c>
      <c r="H32" s="4">
        <v>5889</v>
      </c>
      <c r="I32" s="4">
        <v>5921</v>
      </c>
      <c r="J32" s="4">
        <v>6050</v>
      </c>
      <c r="K32" s="4">
        <v>6066</v>
      </c>
      <c r="L32" s="4">
        <v>6034</v>
      </c>
      <c r="M32" s="4">
        <v>6061</v>
      </c>
    </row>
    <row r="33" spans="1:38" ht="12.75" thickTop="1">
      <c r="A33" s="57" t="s">
        <v>185</v>
      </c>
      <c r="B33" s="7">
        <f aca="true" t="shared" si="0" ref="B33:M33">SUM(B34:B37)</f>
        <v>21312051</v>
      </c>
      <c r="C33" s="7">
        <f t="shared" si="0"/>
        <v>21326146</v>
      </c>
      <c r="D33" s="7">
        <f t="shared" si="0"/>
        <v>21333442</v>
      </c>
      <c r="E33" s="7">
        <f t="shared" si="0"/>
        <v>21339149</v>
      </c>
      <c r="F33" s="7">
        <f t="shared" si="0"/>
        <v>21352718</v>
      </c>
      <c r="G33" s="7">
        <f t="shared" si="0"/>
        <v>21370793</v>
      </c>
      <c r="H33" s="7">
        <f t="shared" si="0"/>
        <v>21387106</v>
      </c>
      <c r="I33" s="7">
        <f t="shared" si="0"/>
        <v>21401649</v>
      </c>
      <c r="J33" s="7">
        <f t="shared" si="0"/>
        <v>21416150</v>
      </c>
      <c r="K33" s="7">
        <f t="shared" si="0"/>
        <v>21432525</v>
      </c>
      <c r="L33" s="7">
        <f t="shared" si="0"/>
        <v>21450183</v>
      </c>
      <c r="M33" s="7">
        <f t="shared" si="0"/>
        <v>21471448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9048757</v>
      </c>
      <c r="C34" s="8">
        <f t="shared" si="1"/>
        <v>9056095</v>
      </c>
      <c r="D34" s="8">
        <f t="shared" si="1"/>
        <v>9059532</v>
      </c>
      <c r="E34" s="8">
        <f t="shared" si="1"/>
        <v>9060290</v>
      </c>
      <c r="F34" s="8">
        <f t="shared" si="1"/>
        <v>9067653</v>
      </c>
      <c r="G34" s="8">
        <f t="shared" si="1"/>
        <v>9078624</v>
      </c>
      <c r="H34" s="8">
        <f t="shared" si="1"/>
        <v>9087139</v>
      </c>
      <c r="I34" s="8">
        <f t="shared" si="1"/>
        <v>9094000</v>
      </c>
      <c r="J34" s="8">
        <f t="shared" si="1"/>
        <v>9101330</v>
      </c>
      <c r="K34" s="8">
        <f t="shared" si="1"/>
        <v>9110601</v>
      </c>
      <c r="L34" s="8">
        <f t="shared" si="1"/>
        <v>9119249</v>
      </c>
      <c r="M34" s="8">
        <f t="shared" si="1"/>
        <v>9131334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5410027</v>
      </c>
      <c r="C35" s="8">
        <f t="shared" si="2"/>
        <v>5413850</v>
      </c>
      <c r="D35" s="8">
        <f t="shared" si="2"/>
        <v>5416297</v>
      </c>
      <c r="E35" s="8">
        <f t="shared" si="2"/>
        <v>5419572</v>
      </c>
      <c r="F35" s="8">
        <f t="shared" si="2"/>
        <v>5423437</v>
      </c>
      <c r="G35" s="8">
        <f t="shared" si="2"/>
        <v>5427479</v>
      </c>
      <c r="H35" s="8">
        <f t="shared" si="2"/>
        <v>5431854</v>
      </c>
      <c r="I35" s="8">
        <f t="shared" si="2"/>
        <v>5436623</v>
      </c>
      <c r="J35" s="8">
        <f t="shared" si="2"/>
        <v>5440389</v>
      </c>
      <c r="K35" s="8">
        <f t="shared" si="2"/>
        <v>5444614</v>
      </c>
      <c r="L35" s="8">
        <f t="shared" si="2"/>
        <v>5449415</v>
      </c>
      <c r="M35" s="8">
        <f t="shared" si="2"/>
        <v>5454437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6240005</v>
      </c>
      <c r="C36" s="8">
        <f t="shared" si="3"/>
        <v>6243104</v>
      </c>
      <c r="D36" s="8">
        <f t="shared" si="3"/>
        <v>6244723</v>
      </c>
      <c r="E36" s="8">
        <f t="shared" si="3"/>
        <v>6246412</v>
      </c>
      <c r="F36" s="8">
        <f t="shared" si="3"/>
        <v>6248625</v>
      </c>
      <c r="G36" s="8">
        <f t="shared" si="3"/>
        <v>6252079</v>
      </c>
      <c r="H36" s="8">
        <f t="shared" si="3"/>
        <v>6255561</v>
      </c>
      <c r="I36" s="8">
        <f t="shared" si="3"/>
        <v>6258805</v>
      </c>
      <c r="J36" s="8">
        <f t="shared" si="3"/>
        <v>6261935</v>
      </c>
      <c r="K36" s="8">
        <f t="shared" si="3"/>
        <v>6264775</v>
      </c>
      <c r="L36" s="8">
        <f t="shared" si="3"/>
        <v>6268841</v>
      </c>
      <c r="M36" s="8">
        <f t="shared" si="3"/>
        <v>6273186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613262</v>
      </c>
      <c r="C37" s="9">
        <f t="shared" si="4"/>
        <v>613097</v>
      </c>
      <c r="D37" s="9">
        <f t="shared" si="4"/>
        <v>612890</v>
      </c>
      <c r="E37" s="9">
        <f t="shared" si="4"/>
        <v>612875</v>
      </c>
      <c r="F37" s="9">
        <f t="shared" si="4"/>
        <v>613003</v>
      </c>
      <c r="G37" s="9">
        <f t="shared" si="4"/>
        <v>612611</v>
      </c>
      <c r="H37" s="9">
        <f t="shared" si="4"/>
        <v>612552</v>
      </c>
      <c r="I37" s="9">
        <f t="shared" si="4"/>
        <v>612221</v>
      </c>
      <c r="J37" s="9">
        <f t="shared" si="4"/>
        <v>612496</v>
      </c>
      <c r="K37" s="9">
        <f t="shared" si="4"/>
        <v>612535</v>
      </c>
      <c r="L37" s="9">
        <f t="shared" si="4"/>
        <v>612678</v>
      </c>
      <c r="M37" s="9">
        <f t="shared" si="4"/>
        <v>612491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55"/>
  <sheetViews>
    <sheetView zoomScalePageLayoutView="0" workbookViewId="0" topLeftCell="A1">
      <selection activeCell="D15" sqref="D15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102" t="s">
        <v>382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6" customFormat="1" ht="22.5" customHeight="1">
      <c r="A2" s="51" t="s">
        <v>215</v>
      </c>
      <c r="B2" s="26" t="s">
        <v>370</v>
      </c>
      <c r="C2" s="26" t="s">
        <v>371</v>
      </c>
      <c r="D2" s="26" t="s">
        <v>372</v>
      </c>
      <c r="E2" s="26" t="s">
        <v>373</v>
      </c>
      <c r="F2" s="26" t="s">
        <v>374</v>
      </c>
      <c r="G2" s="26" t="s">
        <v>375</v>
      </c>
      <c r="H2" s="26" t="s">
        <v>376</v>
      </c>
      <c r="I2" s="26" t="s">
        <v>377</v>
      </c>
      <c r="J2" s="26" t="s">
        <v>378</v>
      </c>
      <c r="K2" s="26" t="s">
        <v>379</v>
      </c>
      <c r="L2" s="26" t="s">
        <v>380</v>
      </c>
      <c r="M2" s="26" t="s">
        <v>381</v>
      </c>
    </row>
    <row r="3" spans="1:13" s="48" customFormat="1" ht="24" customHeight="1">
      <c r="A3" s="50" t="s">
        <v>202</v>
      </c>
      <c r="B3" s="44" t="s">
        <v>339</v>
      </c>
      <c r="C3" s="49" t="s">
        <v>340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341</v>
      </c>
      <c r="B4" s="4">
        <v>21186453</v>
      </c>
      <c r="C4" s="4">
        <v>21196204</v>
      </c>
      <c r="D4" s="4">
        <v>21211323</v>
      </c>
      <c r="E4" s="4">
        <v>21226494</v>
      </c>
      <c r="F4" s="4">
        <v>21243745</v>
      </c>
      <c r="G4" s="4">
        <v>21258039</v>
      </c>
      <c r="H4" s="4">
        <v>21276243</v>
      </c>
      <c r="I4" s="4">
        <v>21293233</v>
      </c>
      <c r="J4" s="4">
        <v>21311885</v>
      </c>
      <c r="K4" s="4">
        <v>21328405</v>
      </c>
      <c r="L4" s="4">
        <v>21350021</v>
      </c>
      <c r="M4" s="4">
        <v>21357431</v>
      </c>
    </row>
    <row r="5" spans="1:13" ht="13.5" customHeight="1">
      <c r="A5" s="30" t="s">
        <v>342</v>
      </c>
      <c r="B5" s="4">
        <v>21134320</v>
      </c>
      <c r="C5" s="4">
        <v>21144029</v>
      </c>
      <c r="D5" s="4">
        <v>21159031</v>
      </c>
      <c r="E5" s="4">
        <v>21174079</v>
      </c>
      <c r="F5" s="4">
        <v>21191191</v>
      </c>
      <c r="G5" s="4">
        <v>21205380</v>
      </c>
      <c r="H5" s="4">
        <v>21223447</v>
      </c>
      <c r="I5" s="4">
        <v>21240302</v>
      </c>
      <c r="J5" s="4">
        <v>21258854</v>
      </c>
      <c r="K5" s="4">
        <v>21275328</v>
      </c>
      <c r="L5" s="4">
        <v>21296854</v>
      </c>
      <c r="M5" s="4">
        <v>21304181</v>
      </c>
    </row>
    <row r="6" spans="1:13" ht="13.5" customHeight="1">
      <c r="A6" s="30" t="s">
        <v>343</v>
      </c>
      <c r="B6" s="4">
        <v>17064742</v>
      </c>
      <c r="C6" s="4">
        <v>17075075</v>
      </c>
      <c r="D6" s="4">
        <v>17090186</v>
      </c>
      <c r="E6" s="4">
        <v>17104763</v>
      </c>
      <c r="F6" s="4">
        <v>17122497</v>
      </c>
      <c r="G6" s="4">
        <v>17136868</v>
      </c>
      <c r="H6" s="4">
        <v>17154255</v>
      </c>
      <c r="I6" s="4">
        <v>17173290</v>
      </c>
      <c r="J6" s="4">
        <v>17192252</v>
      </c>
      <c r="K6" s="4">
        <v>17212224</v>
      </c>
      <c r="L6" s="4">
        <v>17233307</v>
      </c>
      <c r="M6" s="4">
        <v>17245283</v>
      </c>
    </row>
    <row r="7" spans="1:13" ht="13.5" customHeight="1">
      <c r="A7" s="31" t="s">
        <v>344</v>
      </c>
      <c r="B7" s="4">
        <v>3262531</v>
      </c>
      <c r="C7" s="4">
        <v>3265748</v>
      </c>
      <c r="D7" s="4">
        <v>3268287</v>
      </c>
      <c r="E7" s="4">
        <v>3272117</v>
      </c>
      <c r="F7" s="4">
        <v>3275640</v>
      </c>
      <c r="G7" s="4">
        <v>3277959</v>
      </c>
      <c r="H7" s="4">
        <v>3281755</v>
      </c>
      <c r="I7" s="4">
        <v>3285928</v>
      </c>
      <c r="J7" s="4">
        <v>3292046</v>
      </c>
      <c r="K7" s="4">
        <v>3297579</v>
      </c>
      <c r="L7" s="4">
        <v>3302570</v>
      </c>
      <c r="M7" s="4">
        <v>3305615</v>
      </c>
    </row>
    <row r="8" spans="1:13" ht="13.5" customHeight="1">
      <c r="A8" s="31" t="s">
        <v>345</v>
      </c>
      <c r="B8" s="4">
        <v>464468</v>
      </c>
      <c r="C8" s="4">
        <v>464153</v>
      </c>
      <c r="D8" s="4">
        <v>464178</v>
      </c>
      <c r="E8" s="4">
        <v>464258</v>
      </c>
      <c r="F8" s="4">
        <v>464297</v>
      </c>
      <c r="G8" s="4">
        <v>464346</v>
      </c>
      <c r="H8" s="4">
        <v>464545</v>
      </c>
      <c r="I8" s="4">
        <v>464745</v>
      </c>
      <c r="J8" s="4">
        <v>464873</v>
      </c>
      <c r="K8" s="4">
        <v>465054</v>
      </c>
      <c r="L8" s="4">
        <v>465324</v>
      </c>
      <c r="M8" s="4">
        <v>465043</v>
      </c>
    </row>
    <row r="9" spans="1:13" ht="13.5" customHeight="1">
      <c r="A9" s="31" t="s">
        <v>346</v>
      </c>
      <c r="B9" s="4">
        <v>1485550</v>
      </c>
      <c r="C9" s="4">
        <v>1488558</v>
      </c>
      <c r="D9" s="4">
        <v>1491857</v>
      </c>
      <c r="E9" s="4">
        <v>1494950</v>
      </c>
      <c r="F9" s="4">
        <v>1499041</v>
      </c>
      <c r="G9" s="4">
        <v>1502695</v>
      </c>
      <c r="H9" s="4">
        <v>1506638</v>
      </c>
      <c r="I9" s="4">
        <v>1510973</v>
      </c>
      <c r="J9" s="4">
        <v>1514652</v>
      </c>
      <c r="K9" s="4">
        <v>1517835</v>
      </c>
      <c r="L9" s="4">
        <v>1521164</v>
      </c>
      <c r="M9" s="4">
        <v>1524127</v>
      </c>
    </row>
    <row r="10" spans="1:13" ht="13.5" customHeight="1">
      <c r="A10" s="31" t="s">
        <v>347</v>
      </c>
      <c r="B10" s="4">
        <v>401616</v>
      </c>
      <c r="C10" s="4">
        <v>402111</v>
      </c>
      <c r="D10" s="4">
        <v>402839</v>
      </c>
      <c r="E10" s="4">
        <v>403401</v>
      </c>
      <c r="F10" s="4">
        <v>404052</v>
      </c>
      <c r="G10" s="4">
        <v>404545</v>
      </c>
      <c r="H10" s="4">
        <v>405499</v>
      </c>
      <c r="I10" s="4">
        <v>406210</v>
      </c>
      <c r="J10" s="4">
        <v>406905</v>
      </c>
      <c r="K10" s="4">
        <v>407357</v>
      </c>
      <c r="L10" s="4">
        <v>407970</v>
      </c>
      <c r="M10" s="4">
        <v>408577</v>
      </c>
    </row>
    <row r="11" spans="1:13" ht="13.5" customHeight="1">
      <c r="A11" s="31" t="s">
        <v>348</v>
      </c>
      <c r="B11" s="4">
        <v>558394</v>
      </c>
      <c r="C11" s="4">
        <v>558150</v>
      </c>
      <c r="D11" s="4">
        <v>558104</v>
      </c>
      <c r="E11" s="4">
        <v>558008</v>
      </c>
      <c r="F11" s="4">
        <v>558074</v>
      </c>
      <c r="G11" s="4">
        <v>558179</v>
      </c>
      <c r="H11" s="4">
        <v>558393</v>
      </c>
      <c r="I11" s="4">
        <v>558693</v>
      </c>
      <c r="J11" s="4">
        <v>558953</v>
      </c>
      <c r="K11" s="4">
        <v>559327</v>
      </c>
      <c r="L11" s="4">
        <v>559833</v>
      </c>
      <c r="M11" s="4">
        <v>560128</v>
      </c>
    </row>
    <row r="12" spans="1:13" ht="13.5" customHeight="1">
      <c r="A12" s="31" t="s">
        <v>349</v>
      </c>
      <c r="B12" s="4">
        <v>1381483</v>
      </c>
      <c r="C12" s="4">
        <v>1383893</v>
      </c>
      <c r="D12" s="4">
        <v>1386499</v>
      </c>
      <c r="E12" s="4">
        <v>1388426</v>
      </c>
      <c r="F12" s="4">
        <v>1390671</v>
      </c>
      <c r="G12" s="4">
        <v>1392347</v>
      </c>
      <c r="H12" s="4">
        <v>1394431</v>
      </c>
      <c r="I12" s="4">
        <v>1396504</v>
      </c>
      <c r="J12" s="4">
        <v>1398921</v>
      </c>
      <c r="K12" s="4">
        <v>1401300</v>
      </c>
      <c r="L12" s="4">
        <v>1403700</v>
      </c>
      <c r="M12" s="4">
        <v>1404729</v>
      </c>
    </row>
    <row r="13" spans="1:13" ht="13.5" customHeight="1">
      <c r="A13" s="31" t="s">
        <v>350</v>
      </c>
      <c r="B13" s="4">
        <v>1281693</v>
      </c>
      <c r="C13" s="4">
        <v>1281682</v>
      </c>
      <c r="D13" s="4">
        <v>1282609</v>
      </c>
      <c r="E13" s="4">
        <v>1283095</v>
      </c>
      <c r="F13" s="4">
        <v>1283531</v>
      </c>
      <c r="G13" s="4">
        <v>1283726</v>
      </c>
      <c r="H13" s="4">
        <v>1284533</v>
      </c>
      <c r="I13" s="4">
        <v>1285483</v>
      </c>
      <c r="J13" s="4">
        <v>1286199</v>
      </c>
      <c r="K13" s="4">
        <v>1286998</v>
      </c>
      <c r="L13" s="4">
        <v>1288007</v>
      </c>
      <c r="M13" s="4">
        <v>1288447</v>
      </c>
    </row>
    <row r="14" spans="1:13" ht="13.5" customHeight="1">
      <c r="A14" s="31" t="s">
        <v>351</v>
      </c>
      <c r="B14" s="4">
        <v>545709</v>
      </c>
      <c r="C14" s="4">
        <v>545482</v>
      </c>
      <c r="D14" s="4">
        <v>545302</v>
      </c>
      <c r="E14" s="4">
        <v>545409</v>
      </c>
      <c r="F14" s="4">
        <v>545504</v>
      </c>
      <c r="G14" s="4">
        <v>544887</v>
      </c>
      <c r="H14" s="4">
        <v>544926</v>
      </c>
      <c r="I14" s="4">
        <v>545217</v>
      </c>
      <c r="J14" s="4">
        <v>545514</v>
      </c>
      <c r="K14" s="4">
        <v>545823</v>
      </c>
      <c r="L14" s="4">
        <v>546362</v>
      </c>
      <c r="M14" s="4">
        <v>546517</v>
      </c>
    </row>
    <row r="15" spans="1:13" ht="13.5" customHeight="1">
      <c r="A15" s="31" t="s">
        <v>352</v>
      </c>
      <c r="B15" s="4">
        <v>753808</v>
      </c>
      <c r="C15" s="4">
        <v>752999</v>
      </c>
      <c r="D15" s="4">
        <v>752754</v>
      </c>
      <c r="E15" s="4">
        <v>752784</v>
      </c>
      <c r="F15" s="4">
        <v>752959</v>
      </c>
      <c r="G15" s="4">
        <v>753189</v>
      </c>
      <c r="H15" s="4">
        <v>753377</v>
      </c>
      <c r="I15" s="4">
        <v>753319</v>
      </c>
      <c r="J15" s="4">
        <v>753646</v>
      </c>
      <c r="K15" s="4">
        <v>754021</v>
      </c>
      <c r="L15" s="4">
        <v>754324</v>
      </c>
      <c r="M15" s="4">
        <v>753998</v>
      </c>
    </row>
    <row r="16" spans="1:13" ht="13.5" customHeight="1">
      <c r="A16" s="31" t="s">
        <v>353</v>
      </c>
      <c r="B16" s="4">
        <v>564429</v>
      </c>
      <c r="C16" s="4">
        <v>563871</v>
      </c>
      <c r="D16" s="4">
        <v>564050</v>
      </c>
      <c r="E16" s="4">
        <v>564182</v>
      </c>
      <c r="F16" s="4">
        <v>564248</v>
      </c>
      <c r="G16" s="4">
        <v>564200</v>
      </c>
      <c r="H16" s="4">
        <v>564334</v>
      </c>
      <c r="I16" s="4">
        <v>564530</v>
      </c>
      <c r="J16" s="4">
        <v>565072</v>
      </c>
      <c r="K16" s="4">
        <v>565172</v>
      </c>
      <c r="L16" s="4">
        <v>565765</v>
      </c>
      <c r="M16" s="4">
        <v>565804</v>
      </c>
    </row>
    <row r="17" spans="1:13" ht="13.5" customHeight="1">
      <c r="A17" s="31" t="s">
        <v>354</v>
      </c>
      <c r="B17" s="4">
        <v>1069981</v>
      </c>
      <c r="C17" s="4">
        <v>1070874</v>
      </c>
      <c r="D17" s="4">
        <v>1072166</v>
      </c>
      <c r="E17" s="4">
        <v>1072940</v>
      </c>
      <c r="F17" s="4">
        <v>1074026</v>
      </c>
      <c r="G17" s="4">
        <v>1075067</v>
      </c>
      <c r="H17" s="4">
        <v>1076319</v>
      </c>
      <c r="I17" s="4">
        <v>1077429</v>
      </c>
      <c r="J17" s="4">
        <v>1078572</v>
      </c>
      <c r="K17" s="4">
        <v>1079485</v>
      </c>
      <c r="L17" s="4">
        <v>1080575</v>
      </c>
      <c r="M17" s="4">
        <v>1081801</v>
      </c>
    </row>
    <row r="18" spans="1:13" ht="13.5" customHeight="1">
      <c r="A18" s="31" t="s">
        <v>355</v>
      </c>
      <c r="B18" s="4">
        <v>1180714</v>
      </c>
      <c r="C18" s="4">
        <v>1181696</v>
      </c>
      <c r="D18" s="4">
        <v>1183660</v>
      </c>
      <c r="E18" s="4">
        <v>1184820</v>
      </c>
      <c r="F18" s="4">
        <v>1185808</v>
      </c>
      <c r="G18" s="4">
        <v>1186537</v>
      </c>
      <c r="H18" s="4">
        <v>1187143</v>
      </c>
      <c r="I18" s="4">
        <v>1188377</v>
      </c>
      <c r="J18" s="4">
        <v>1189813</v>
      </c>
      <c r="K18" s="4">
        <v>1191258</v>
      </c>
      <c r="L18" s="4">
        <v>1192592</v>
      </c>
      <c r="M18" s="4">
        <v>1193912</v>
      </c>
    </row>
    <row r="19" spans="1:13" ht="13.5" customHeight="1">
      <c r="A19" s="31" t="s">
        <v>356</v>
      </c>
      <c r="B19" s="4">
        <v>909452</v>
      </c>
      <c r="C19" s="4">
        <v>909276</v>
      </c>
      <c r="D19" s="4">
        <v>909733</v>
      </c>
      <c r="E19" s="4">
        <v>909775</v>
      </c>
      <c r="F19" s="4">
        <v>910188</v>
      </c>
      <c r="G19" s="4">
        <v>910408</v>
      </c>
      <c r="H19" s="4">
        <v>910256</v>
      </c>
      <c r="I19" s="4">
        <v>910527</v>
      </c>
      <c r="J19" s="4">
        <v>910688</v>
      </c>
      <c r="K19" s="4">
        <v>911149</v>
      </c>
      <c r="L19" s="4">
        <v>911699</v>
      </c>
      <c r="M19" s="4">
        <v>911843</v>
      </c>
    </row>
    <row r="20" spans="1:13" ht="13.5" customHeight="1">
      <c r="A20" s="31" t="s">
        <v>357</v>
      </c>
      <c r="B20" s="4">
        <v>254459</v>
      </c>
      <c r="C20" s="4">
        <v>254141</v>
      </c>
      <c r="D20" s="4">
        <v>254228</v>
      </c>
      <c r="E20" s="4">
        <v>254265</v>
      </c>
      <c r="F20" s="4">
        <v>254302</v>
      </c>
      <c r="G20" s="4">
        <v>254215</v>
      </c>
      <c r="H20" s="4">
        <v>254262</v>
      </c>
      <c r="I20" s="4">
        <v>254064</v>
      </c>
      <c r="J20" s="4">
        <v>254011</v>
      </c>
      <c r="K20" s="4">
        <v>254208</v>
      </c>
      <c r="L20" s="4">
        <v>254348</v>
      </c>
      <c r="M20" s="4">
        <v>254375</v>
      </c>
    </row>
    <row r="21" spans="1:13" ht="13.5" customHeight="1">
      <c r="A21" s="31" t="s">
        <v>358</v>
      </c>
      <c r="B21" s="4">
        <v>358202</v>
      </c>
      <c r="C21" s="4">
        <v>358057</v>
      </c>
      <c r="D21" s="4">
        <v>358214</v>
      </c>
      <c r="E21" s="4">
        <v>358363</v>
      </c>
      <c r="F21" s="4">
        <v>358522</v>
      </c>
      <c r="G21" s="4">
        <v>358379</v>
      </c>
      <c r="H21" s="4">
        <v>358424</v>
      </c>
      <c r="I21" s="4">
        <v>358421</v>
      </c>
      <c r="J21" s="4">
        <v>358064</v>
      </c>
      <c r="K21" s="4">
        <v>358835</v>
      </c>
      <c r="L21" s="4">
        <v>359013</v>
      </c>
      <c r="M21" s="4">
        <v>358981</v>
      </c>
    </row>
    <row r="22" spans="1:13" ht="13.5" customHeight="1">
      <c r="A22" s="31" t="s">
        <v>359</v>
      </c>
      <c r="B22" s="4">
        <v>92363</v>
      </c>
      <c r="C22" s="4">
        <v>92074</v>
      </c>
      <c r="D22" s="4">
        <v>91867</v>
      </c>
      <c r="E22" s="4">
        <v>91764</v>
      </c>
      <c r="F22" s="4">
        <v>91655</v>
      </c>
      <c r="G22" s="4">
        <v>91484</v>
      </c>
      <c r="H22" s="4">
        <v>91521</v>
      </c>
      <c r="I22" s="4">
        <v>91414</v>
      </c>
      <c r="J22" s="4">
        <v>91345</v>
      </c>
      <c r="K22" s="4">
        <v>91263</v>
      </c>
      <c r="L22" s="4">
        <v>91308</v>
      </c>
      <c r="M22" s="4">
        <v>90937</v>
      </c>
    </row>
    <row r="23" spans="1:13" ht="13.5" customHeight="1">
      <c r="A23" s="31" t="s">
        <v>360</v>
      </c>
      <c r="B23" s="4">
        <v>364507</v>
      </c>
      <c r="C23" s="4">
        <v>365120</v>
      </c>
      <c r="D23" s="4">
        <v>365312</v>
      </c>
      <c r="E23" s="4">
        <v>365279</v>
      </c>
      <c r="F23" s="4">
        <v>365726</v>
      </c>
      <c r="G23" s="4">
        <v>365994</v>
      </c>
      <c r="H23" s="4">
        <v>366354</v>
      </c>
      <c r="I23" s="4">
        <v>367187</v>
      </c>
      <c r="J23" s="4">
        <v>367668</v>
      </c>
      <c r="K23" s="4">
        <v>368173</v>
      </c>
      <c r="L23" s="4">
        <v>368666</v>
      </c>
      <c r="M23" s="4">
        <v>368771</v>
      </c>
    </row>
    <row r="24" spans="1:13" ht="13.5" customHeight="1">
      <c r="A24" s="31" t="s">
        <v>361</v>
      </c>
      <c r="B24" s="4">
        <v>338299</v>
      </c>
      <c r="C24" s="4">
        <v>338468</v>
      </c>
      <c r="D24" s="4">
        <v>338507</v>
      </c>
      <c r="E24" s="4">
        <v>338739</v>
      </c>
      <c r="F24" s="4">
        <v>339074</v>
      </c>
      <c r="G24" s="4">
        <v>339340</v>
      </c>
      <c r="H24" s="4">
        <v>339187</v>
      </c>
      <c r="I24" s="4">
        <v>339495</v>
      </c>
      <c r="J24" s="4">
        <v>339759</v>
      </c>
      <c r="K24" s="4">
        <v>340149</v>
      </c>
      <c r="L24" s="4">
        <v>340521</v>
      </c>
      <c r="M24" s="4">
        <v>340255</v>
      </c>
    </row>
    <row r="25" spans="1:13" ht="13.5" customHeight="1">
      <c r="A25" s="31" t="s">
        <v>362</v>
      </c>
      <c r="B25" s="4">
        <v>833891</v>
      </c>
      <c r="C25" s="4">
        <v>835310</v>
      </c>
      <c r="D25" s="4">
        <v>836560</v>
      </c>
      <c r="E25" s="4">
        <v>838143</v>
      </c>
      <c r="F25" s="4">
        <v>840218</v>
      </c>
      <c r="G25" s="4">
        <v>843311</v>
      </c>
      <c r="H25" s="4">
        <v>845726</v>
      </c>
      <c r="I25" s="4">
        <v>847538</v>
      </c>
      <c r="J25" s="4">
        <v>848320</v>
      </c>
      <c r="K25" s="4">
        <v>849549</v>
      </c>
      <c r="L25" s="4">
        <v>851027</v>
      </c>
      <c r="M25" s="4">
        <v>853221</v>
      </c>
    </row>
    <row r="26" spans="1:13" ht="13.5" customHeight="1">
      <c r="A26" s="31" t="s">
        <v>363</v>
      </c>
      <c r="B26" s="4">
        <v>260553</v>
      </c>
      <c r="C26" s="4">
        <v>260738</v>
      </c>
      <c r="D26" s="4">
        <v>260756</v>
      </c>
      <c r="E26" s="4">
        <v>260897</v>
      </c>
      <c r="F26" s="4">
        <v>261126</v>
      </c>
      <c r="G26" s="4">
        <v>261375</v>
      </c>
      <c r="H26" s="4">
        <v>261655</v>
      </c>
      <c r="I26" s="4">
        <v>261777</v>
      </c>
      <c r="J26" s="4">
        <v>261666</v>
      </c>
      <c r="K26" s="4">
        <v>261749</v>
      </c>
      <c r="L26" s="4">
        <v>262035</v>
      </c>
      <c r="M26" s="4">
        <v>261391</v>
      </c>
    </row>
    <row r="27" spans="1:13" ht="13.5" customHeight="1">
      <c r="A27" s="31" t="s">
        <v>364</v>
      </c>
      <c r="B27" s="4">
        <v>702640</v>
      </c>
      <c r="C27" s="4">
        <v>702674</v>
      </c>
      <c r="D27" s="4">
        <v>702704</v>
      </c>
      <c r="E27" s="4">
        <v>703148</v>
      </c>
      <c r="F27" s="4">
        <v>703835</v>
      </c>
      <c r="G27" s="4">
        <v>704685</v>
      </c>
      <c r="H27" s="4">
        <v>704977</v>
      </c>
      <c r="I27" s="4">
        <v>705459</v>
      </c>
      <c r="J27" s="4">
        <v>705565</v>
      </c>
      <c r="K27" s="4">
        <v>705940</v>
      </c>
      <c r="L27" s="4">
        <v>706504</v>
      </c>
      <c r="M27" s="4">
        <v>706811</v>
      </c>
    </row>
    <row r="28" spans="1:13" ht="13.5" customHeight="1">
      <c r="A28" s="30" t="s">
        <v>365</v>
      </c>
      <c r="B28" s="4">
        <v>2653696</v>
      </c>
      <c r="C28" s="4">
        <v>2653143</v>
      </c>
      <c r="D28" s="4">
        <v>2652685</v>
      </c>
      <c r="E28" s="4">
        <v>2652384</v>
      </c>
      <c r="F28" s="4">
        <v>2650530</v>
      </c>
      <c r="G28" s="4">
        <v>2648797</v>
      </c>
      <c r="H28" s="4">
        <v>2647619</v>
      </c>
      <c r="I28" s="4">
        <v>2644563</v>
      </c>
      <c r="J28" s="4">
        <v>2643439</v>
      </c>
      <c r="K28" s="4">
        <v>2639283</v>
      </c>
      <c r="L28" s="4">
        <v>2638636</v>
      </c>
      <c r="M28" s="4">
        <v>2632863</v>
      </c>
    </row>
    <row r="29" spans="1:13" ht="13.5" customHeight="1">
      <c r="A29" s="30" t="s">
        <v>366</v>
      </c>
      <c r="B29" s="4">
        <v>1415882</v>
      </c>
      <c r="C29" s="4">
        <v>1415811</v>
      </c>
      <c r="D29" s="4">
        <v>1416160</v>
      </c>
      <c r="E29" s="4">
        <v>1416932</v>
      </c>
      <c r="F29" s="4">
        <v>1418164</v>
      </c>
      <c r="G29" s="4">
        <v>1419715</v>
      </c>
      <c r="H29" s="4">
        <v>1421573</v>
      </c>
      <c r="I29" s="4">
        <v>1422449</v>
      </c>
      <c r="J29" s="4">
        <v>1423163</v>
      </c>
      <c r="K29" s="4">
        <v>1423821</v>
      </c>
      <c r="L29" s="4">
        <v>1424911</v>
      </c>
      <c r="M29" s="4">
        <v>1426035</v>
      </c>
    </row>
    <row r="30" spans="1:13" ht="13.5" customHeight="1">
      <c r="A30" s="30" t="s">
        <v>367</v>
      </c>
      <c r="B30" s="4">
        <v>52133</v>
      </c>
      <c r="C30" s="4">
        <v>52175</v>
      </c>
      <c r="D30" s="4">
        <v>52292</v>
      </c>
      <c r="E30" s="4">
        <v>52415</v>
      </c>
      <c r="F30" s="4">
        <v>52554</v>
      </c>
      <c r="G30" s="4">
        <v>52659</v>
      </c>
      <c r="H30" s="4">
        <v>52796</v>
      </c>
      <c r="I30" s="4">
        <v>52931</v>
      </c>
      <c r="J30" s="4">
        <v>53031</v>
      </c>
      <c r="K30" s="4">
        <v>53077</v>
      </c>
      <c r="L30" s="4">
        <v>53167</v>
      </c>
      <c r="M30" s="4">
        <v>53250</v>
      </c>
    </row>
    <row r="31" spans="1:13" ht="13.5" customHeight="1">
      <c r="A31" s="31" t="s">
        <v>368</v>
      </c>
      <c r="B31" s="4">
        <v>46570</v>
      </c>
      <c r="C31" s="4">
        <v>46609</v>
      </c>
      <c r="D31" s="4">
        <v>46737</v>
      </c>
      <c r="E31" s="4">
        <v>46840</v>
      </c>
      <c r="F31" s="4">
        <v>46975</v>
      </c>
      <c r="G31" s="4">
        <v>47050</v>
      </c>
      <c r="H31" s="4">
        <v>47096</v>
      </c>
      <c r="I31" s="4">
        <v>47164</v>
      </c>
      <c r="J31" s="4">
        <v>47252</v>
      </c>
      <c r="K31" s="4">
        <v>47288</v>
      </c>
      <c r="L31" s="4">
        <v>47339</v>
      </c>
      <c r="M31" s="4">
        <v>47394</v>
      </c>
    </row>
    <row r="32" spans="1:13" ht="13.5" customHeight="1" thickBot="1">
      <c r="A32" s="32" t="s">
        <v>369</v>
      </c>
      <c r="B32" s="53">
        <v>5563</v>
      </c>
      <c r="C32" s="53">
        <v>5566</v>
      </c>
      <c r="D32" s="53">
        <v>5555</v>
      </c>
      <c r="E32" s="53">
        <v>5575</v>
      </c>
      <c r="F32" s="53">
        <v>5579</v>
      </c>
      <c r="G32" s="53">
        <v>5609</v>
      </c>
      <c r="H32" s="53">
        <v>5700</v>
      </c>
      <c r="I32" s="53">
        <v>5767</v>
      </c>
      <c r="J32" s="53">
        <v>5779</v>
      </c>
      <c r="K32" s="53">
        <v>5789</v>
      </c>
      <c r="L32" s="53">
        <v>5828</v>
      </c>
      <c r="M32" s="53">
        <v>5856</v>
      </c>
    </row>
    <row r="33" spans="1:38" ht="12.75" thickTop="1">
      <c r="A33" s="57" t="s">
        <v>185</v>
      </c>
      <c r="B33" s="71">
        <f aca="true" t="shared" si="0" ref="B33:M33">SUM(B34:B37)</f>
        <v>21134320</v>
      </c>
      <c r="C33" s="72">
        <f t="shared" si="0"/>
        <v>21144029</v>
      </c>
      <c r="D33" s="72">
        <f t="shared" si="0"/>
        <v>21159031</v>
      </c>
      <c r="E33" s="72">
        <f t="shared" si="0"/>
        <v>21174079</v>
      </c>
      <c r="F33" s="72">
        <f t="shared" si="0"/>
        <v>21191191</v>
      </c>
      <c r="G33" s="72">
        <f t="shared" si="0"/>
        <v>21205380</v>
      </c>
      <c r="H33" s="72">
        <f t="shared" si="0"/>
        <v>21223447</v>
      </c>
      <c r="I33" s="72">
        <f t="shared" si="0"/>
        <v>21240302</v>
      </c>
      <c r="J33" s="72">
        <f t="shared" si="0"/>
        <v>21258854</v>
      </c>
      <c r="K33" s="72">
        <f t="shared" si="0"/>
        <v>21275328</v>
      </c>
      <c r="L33" s="72">
        <f t="shared" si="0"/>
        <v>21296854</v>
      </c>
      <c r="M33" s="72">
        <f t="shared" si="0"/>
        <v>21304181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8970667</v>
      </c>
      <c r="C34" s="8">
        <f t="shared" si="1"/>
        <v>8977301</v>
      </c>
      <c r="D34" s="8">
        <f t="shared" si="1"/>
        <v>8983665</v>
      </c>
      <c r="E34" s="8">
        <f t="shared" si="1"/>
        <v>8991128</v>
      </c>
      <c r="F34" s="8">
        <f t="shared" si="1"/>
        <v>8998360</v>
      </c>
      <c r="G34" s="8">
        <f t="shared" si="1"/>
        <v>9003676</v>
      </c>
      <c r="H34" s="8">
        <f t="shared" si="1"/>
        <v>9011597</v>
      </c>
      <c r="I34" s="8">
        <f t="shared" si="1"/>
        <v>9019101</v>
      </c>
      <c r="J34" s="8">
        <f t="shared" si="1"/>
        <v>9029342</v>
      </c>
      <c r="K34" s="8">
        <f t="shared" si="1"/>
        <v>9035430</v>
      </c>
      <c r="L34" s="8">
        <f t="shared" si="1"/>
        <v>9044851</v>
      </c>
      <c r="M34" s="8">
        <f t="shared" si="1"/>
        <v>9045251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5354978</v>
      </c>
      <c r="C35" s="8">
        <f t="shared" si="2"/>
        <v>5357516</v>
      </c>
      <c r="D35" s="8">
        <f t="shared" si="2"/>
        <v>5361828</v>
      </c>
      <c r="E35" s="8">
        <f t="shared" si="2"/>
        <v>5365865</v>
      </c>
      <c r="F35" s="8">
        <f t="shared" si="2"/>
        <v>5370957</v>
      </c>
      <c r="G35" s="8">
        <f t="shared" si="2"/>
        <v>5375639</v>
      </c>
      <c r="H35" s="8">
        <f t="shared" si="2"/>
        <v>5381386</v>
      </c>
      <c r="I35" s="8">
        <f t="shared" si="2"/>
        <v>5386754</v>
      </c>
      <c r="J35" s="8">
        <f t="shared" si="2"/>
        <v>5391553</v>
      </c>
      <c r="K35" s="8">
        <f t="shared" si="2"/>
        <v>5397018</v>
      </c>
      <c r="L35" s="8">
        <f t="shared" si="2"/>
        <v>5403253</v>
      </c>
      <c r="M35" s="8">
        <f t="shared" si="2"/>
        <v>5407040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6196014</v>
      </c>
      <c r="C36" s="8">
        <f t="shared" si="3"/>
        <v>6197014</v>
      </c>
      <c r="D36" s="8">
        <f t="shared" si="3"/>
        <v>6201096</v>
      </c>
      <c r="E36" s="8">
        <f t="shared" si="3"/>
        <v>6204458</v>
      </c>
      <c r="F36" s="8">
        <f t="shared" si="3"/>
        <v>6209050</v>
      </c>
      <c r="G36" s="8">
        <f t="shared" si="3"/>
        <v>6213471</v>
      </c>
      <c r="H36" s="8">
        <f t="shared" si="3"/>
        <v>6217778</v>
      </c>
      <c r="I36" s="8">
        <f t="shared" si="3"/>
        <v>6221962</v>
      </c>
      <c r="J36" s="8">
        <f t="shared" si="3"/>
        <v>6225884</v>
      </c>
      <c r="K36" s="8">
        <f t="shared" si="3"/>
        <v>6229837</v>
      </c>
      <c r="L36" s="8">
        <f t="shared" si="3"/>
        <v>6235389</v>
      </c>
      <c r="M36" s="8">
        <f t="shared" si="3"/>
        <v>6238534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612661</v>
      </c>
      <c r="C37" s="9">
        <f t="shared" si="4"/>
        <v>612198</v>
      </c>
      <c r="D37" s="9">
        <f t="shared" si="4"/>
        <v>612442</v>
      </c>
      <c r="E37" s="9">
        <f t="shared" si="4"/>
        <v>612628</v>
      </c>
      <c r="F37" s="9">
        <f t="shared" si="4"/>
        <v>612824</v>
      </c>
      <c r="G37" s="9">
        <f t="shared" si="4"/>
        <v>612594</v>
      </c>
      <c r="H37" s="9">
        <f t="shared" si="4"/>
        <v>612686</v>
      </c>
      <c r="I37" s="9">
        <f t="shared" si="4"/>
        <v>612485</v>
      </c>
      <c r="J37" s="9">
        <f t="shared" si="4"/>
        <v>612075</v>
      </c>
      <c r="K37" s="9">
        <f t="shared" si="4"/>
        <v>613043</v>
      </c>
      <c r="L37" s="9">
        <f t="shared" si="4"/>
        <v>613361</v>
      </c>
      <c r="M37" s="9">
        <f t="shared" si="4"/>
        <v>613356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P1"/>
    </sheetView>
  </sheetViews>
  <sheetFormatPr defaultColWidth="9.33203125" defaultRowHeight="12"/>
  <cols>
    <col min="1" max="1" width="26.83203125" style="20" customWidth="1"/>
    <col min="2" max="41" width="10.66015625" style="20" customWidth="1"/>
    <col min="42" max="50" width="12.16015625" style="20" customWidth="1"/>
    <col min="51" max="16384" width="9.33203125" style="20" customWidth="1"/>
  </cols>
  <sheetData>
    <row r="1" spans="1:42" s="1" customFormat="1" ht="18.75" customHeight="1">
      <c r="A1" s="101" t="s">
        <v>599</v>
      </c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spans="1:50" s="17" customFormat="1" ht="12">
      <c r="A2" s="43" t="s">
        <v>196</v>
      </c>
      <c r="B2" s="25" t="s">
        <v>326</v>
      </c>
      <c r="C2" s="25" t="s">
        <v>327</v>
      </c>
      <c r="D2" s="25" t="s">
        <v>329</v>
      </c>
      <c r="E2" s="25" t="s">
        <v>331</v>
      </c>
      <c r="F2" s="25" t="s">
        <v>88</v>
      </c>
      <c r="G2" s="25" t="s">
        <v>78</v>
      </c>
      <c r="H2" s="25" t="s">
        <v>79</v>
      </c>
      <c r="I2" s="25" t="s">
        <v>80</v>
      </c>
      <c r="J2" s="25" t="s">
        <v>81</v>
      </c>
      <c r="K2" s="25" t="s">
        <v>82</v>
      </c>
      <c r="L2" s="25" t="s">
        <v>83</v>
      </c>
      <c r="M2" s="25" t="s">
        <v>84</v>
      </c>
      <c r="N2" s="25" t="s">
        <v>85</v>
      </c>
      <c r="O2" s="25" t="s">
        <v>86</v>
      </c>
      <c r="P2" s="25" t="s">
        <v>87</v>
      </c>
      <c r="Q2" s="26" t="s">
        <v>52</v>
      </c>
      <c r="R2" s="26" t="s">
        <v>53</v>
      </c>
      <c r="S2" s="26" t="s">
        <v>54</v>
      </c>
      <c r="T2" s="26" t="s">
        <v>55</v>
      </c>
      <c r="U2" s="26" t="s">
        <v>56</v>
      </c>
      <c r="V2" s="26" t="s">
        <v>57</v>
      </c>
      <c r="W2" s="26" t="s">
        <v>58</v>
      </c>
      <c r="X2" s="26" t="s">
        <v>59</v>
      </c>
      <c r="Y2" s="26" t="s">
        <v>60</v>
      </c>
      <c r="Z2" s="26" t="s">
        <v>61</v>
      </c>
      <c r="AA2" s="26" t="s">
        <v>62</v>
      </c>
      <c r="AB2" s="26" t="s">
        <v>63</v>
      </c>
      <c r="AC2" s="26" t="s">
        <v>64</v>
      </c>
      <c r="AD2" s="26" t="s">
        <v>65</v>
      </c>
      <c r="AE2" s="26" t="s">
        <v>66</v>
      </c>
      <c r="AF2" s="26" t="s">
        <v>67</v>
      </c>
      <c r="AG2" s="26" t="s">
        <v>68</v>
      </c>
      <c r="AH2" s="26" t="s">
        <v>69</v>
      </c>
      <c r="AI2" s="26" t="s">
        <v>70</v>
      </c>
      <c r="AJ2" s="26" t="s">
        <v>71</v>
      </c>
      <c r="AK2" s="26" t="s">
        <v>72</v>
      </c>
      <c r="AL2" s="26" t="s">
        <v>73</v>
      </c>
      <c r="AM2" s="26" t="s">
        <v>74</v>
      </c>
      <c r="AN2" s="26" t="s">
        <v>75</v>
      </c>
      <c r="AO2" s="26" t="s">
        <v>76</v>
      </c>
      <c r="AP2" s="26" t="s">
        <v>77</v>
      </c>
      <c r="AQ2" s="26" t="s">
        <v>103</v>
      </c>
      <c r="AR2" s="26" t="s">
        <v>259</v>
      </c>
      <c r="AS2" s="26" t="s">
        <v>447</v>
      </c>
      <c r="AT2" s="26" t="s">
        <v>535</v>
      </c>
      <c r="AU2" s="26" t="s">
        <v>603</v>
      </c>
      <c r="AV2" s="26" t="s">
        <v>647</v>
      </c>
      <c r="AW2" s="26" t="s">
        <v>662</v>
      </c>
      <c r="AX2" s="26" t="s">
        <v>725</v>
      </c>
    </row>
    <row r="3" spans="1:50" s="28" customFormat="1" ht="12">
      <c r="A3" s="44" t="s">
        <v>197</v>
      </c>
      <c r="B3" s="27" t="s">
        <v>325</v>
      </c>
      <c r="C3" s="27" t="s">
        <v>328</v>
      </c>
      <c r="D3" s="27" t="s">
        <v>330</v>
      </c>
      <c r="E3" s="27" t="s">
        <v>332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7" t="s">
        <v>122</v>
      </c>
      <c r="L3" s="27" t="s">
        <v>123</v>
      </c>
      <c r="M3" s="27" t="s">
        <v>124</v>
      </c>
      <c r="N3" s="27" t="s">
        <v>125</v>
      </c>
      <c r="O3" s="27" t="s">
        <v>126</v>
      </c>
      <c r="P3" s="27" t="s">
        <v>127</v>
      </c>
      <c r="Q3" s="27" t="s">
        <v>128</v>
      </c>
      <c r="R3" s="27" t="s">
        <v>129</v>
      </c>
      <c r="S3" s="27" t="s">
        <v>130</v>
      </c>
      <c r="T3" s="27" t="s">
        <v>131</v>
      </c>
      <c r="U3" s="27" t="s">
        <v>132</v>
      </c>
      <c r="V3" s="27" t="s">
        <v>133</v>
      </c>
      <c r="W3" s="27" t="s">
        <v>134</v>
      </c>
      <c r="X3" s="27" t="s">
        <v>135</v>
      </c>
      <c r="Y3" s="27" t="s">
        <v>136</v>
      </c>
      <c r="Z3" s="27" t="s">
        <v>137</v>
      </c>
      <c r="AA3" s="27" t="s">
        <v>138</v>
      </c>
      <c r="AB3" s="27" t="s">
        <v>139</v>
      </c>
      <c r="AC3" s="27" t="s">
        <v>140</v>
      </c>
      <c r="AD3" s="27" t="s">
        <v>141</v>
      </c>
      <c r="AE3" s="27" t="s">
        <v>142</v>
      </c>
      <c r="AF3" s="27" t="s">
        <v>143</v>
      </c>
      <c r="AG3" s="27" t="s">
        <v>144</v>
      </c>
      <c r="AH3" s="27" t="s">
        <v>145</v>
      </c>
      <c r="AI3" s="27" t="s">
        <v>146</v>
      </c>
      <c r="AJ3" s="27" t="s">
        <v>147</v>
      </c>
      <c r="AK3" s="27" t="s">
        <v>148</v>
      </c>
      <c r="AL3" s="27" t="s">
        <v>149</v>
      </c>
      <c r="AM3" s="27" t="s">
        <v>150</v>
      </c>
      <c r="AN3" s="27" t="s">
        <v>151</v>
      </c>
      <c r="AO3" s="27" t="s">
        <v>152</v>
      </c>
      <c r="AP3" s="27" t="s">
        <v>153</v>
      </c>
      <c r="AQ3" s="27" t="s">
        <v>154</v>
      </c>
      <c r="AR3" s="27" t="s">
        <v>260</v>
      </c>
      <c r="AS3" s="27" t="s">
        <v>448</v>
      </c>
      <c r="AT3" s="27" t="s">
        <v>536</v>
      </c>
      <c r="AU3" s="27" t="s">
        <v>604</v>
      </c>
      <c r="AV3" s="27" t="s">
        <v>648</v>
      </c>
      <c r="AW3" s="27" t="s">
        <v>663</v>
      </c>
      <c r="AX3" s="27" t="s">
        <v>726</v>
      </c>
    </row>
    <row r="4" spans="1:50" s="1" customFormat="1" ht="13.5" customHeight="1">
      <c r="A4" s="29" t="s">
        <v>155</v>
      </c>
      <c r="B4" s="13"/>
      <c r="C4" s="13"/>
      <c r="D4" s="13"/>
      <c r="E4" s="13"/>
      <c r="F4" s="13">
        <v>13049605</v>
      </c>
      <c r="G4" s="13">
        <v>13371083</v>
      </c>
      <c r="H4" s="13">
        <v>13725991</v>
      </c>
      <c r="I4" s="13">
        <v>14389591</v>
      </c>
      <c r="J4" s="13">
        <v>14753911</v>
      </c>
      <c r="K4" s="13">
        <v>15073216</v>
      </c>
      <c r="L4" s="13">
        <v>15367774</v>
      </c>
      <c r="M4" s="13">
        <v>15642467</v>
      </c>
      <c r="N4" s="13">
        <v>15927167</v>
      </c>
      <c r="O4" s="13">
        <v>16223089</v>
      </c>
      <c r="P4" s="13">
        <v>16579737</v>
      </c>
      <c r="Q4" s="13">
        <v>16882053</v>
      </c>
      <c r="R4" s="13">
        <v>17202491</v>
      </c>
      <c r="S4" s="13">
        <v>17543067</v>
      </c>
      <c r="T4" s="13">
        <v>17866008</v>
      </c>
      <c r="U4" s="13">
        <v>18193955</v>
      </c>
      <c r="V4" s="13">
        <v>18515754</v>
      </c>
      <c r="W4" s="13">
        <v>18790538</v>
      </c>
      <c r="X4" s="13">
        <v>19069194</v>
      </c>
      <c r="Y4" s="13">
        <v>19313825</v>
      </c>
      <c r="Z4" s="13">
        <v>19509082</v>
      </c>
      <c r="AA4" s="13">
        <v>19725010</v>
      </c>
      <c r="AB4" s="13">
        <v>19954397</v>
      </c>
      <c r="AC4" s="13">
        <v>20156587</v>
      </c>
      <c r="AD4" s="13">
        <v>20401305</v>
      </c>
      <c r="AE4" s="13">
        <v>20605831</v>
      </c>
      <c r="AF4" s="13">
        <v>20802622</v>
      </c>
      <c r="AG4" s="13">
        <v>20995416</v>
      </c>
      <c r="AH4" s="13">
        <v>21177874</v>
      </c>
      <c r="AI4" s="13">
        <v>21357431</v>
      </c>
      <c r="AJ4" s="13">
        <v>21525433</v>
      </c>
      <c r="AK4" s="13">
        <v>21742815</v>
      </c>
      <c r="AL4" s="13">
        <v>21928591</v>
      </c>
      <c r="AM4" s="13">
        <v>22092387</v>
      </c>
      <c r="AN4" s="13">
        <v>22276672</v>
      </c>
      <c r="AO4" s="13">
        <v>22405568</v>
      </c>
      <c r="AP4" s="13">
        <v>22520776</v>
      </c>
      <c r="AQ4" s="13">
        <v>22604550</v>
      </c>
      <c r="AR4" s="13">
        <v>22689122</v>
      </c>
      <c r="AS4" s="13">
        <v>22770383</v>
      </c>
      <c r="AT4" s="13">
        <v>22876527</v>
      </c>
      <c r="AU4" s="13">
        <v>22958360</v>
      </c>
      <c r="AV4" s="13">
        <v>23037031</v>
      </c>
      <c r="AW4" s="13">
        <v>23119772</v>
      </c>
      <c r="AX4" s="13">
        <v>23162123</v>
      </c>
    </row>
    <row r="5" spans="1:50" s="1" customFormat="1" ht="13.5" customHeight="1" hidden="1">
      <c r="A5" s="30" t="s">
        <v>156</v>
      </c>
      <c r="B5" s="13">
        <v>7554399</v>
      </c>
      <c r="C5" s="13">
        <v>7869247</v>
      </c>
      <c r="D5" s="13">
        <f>SUM(D6,D28,D29,D33)</f>
        <v>10792202</v>
      </c>
      <c r="E5" s="13">
        <f>SUM(E6,E28,E29,E33)</f>
        <v>11149139</v>
      </c>
      <c r="F5" s="13">
        <v>12992763</v>
      </c>
      <c r="G5" s="13">
        <v>13296571</v>
      </c>
      <c r="H5" s="13">
        <v>13650370</v>
      </c>
      <c r="I5" s="13">
        <v>14312477</v>
      </c>
      <c r="J5" s="13">
        <v>14675964</v>
      </c>
      <c r="K5" s="13">
        <v>14994823</v>
      </c>
      <c r="L5" s="13">
        <v>15289048</v>
      </c>
      <c r="M5" s="13">
        <v>15564830</v>
      </c>
      <c r="N5" s="13">
        <v>15852224</v>
      </c>
      <c r="O5" s="13">
        <v>16149702</v>
      </c>
      <c r="P5" s="13">
        <v>16508190</v>
      </c>
      <c r="Q5" s="13">
        <v>16813127</v>
      </c>
      <c r="R5" s="13">
        <v>17135714</v>
      </c>
      <c r="S5" s="13">
        <v>17479314</v>
      </c>
      <c r="T5" s="13">
        <v>17805067</v>
      </c>
      <c r="U5" s="13">
        <v>18135508</v>
      </c>
      <c r="V5" s="13">
        <v>18457923</v>
      </c>
      <c r="W5" s="13">
        <v>18732938</v>
      </c>
      <c r="X5" s="13">
        <v>19012512</v>
      </c>
      <c r="Y5" s="13">
        <v>19258053</v>
      </c>
      <c r="Z5" s="13">
        <v>19454610</v>
      </c>
      <c r="AA5" s="13">
        <v>19672612</v>
      </c>
      <c r="AB5" s="13">
        <v>19903812</v>
      </c>
      <c r="AC5" s="13">
        <v>20107440</v>
      </c>
      <c r="AD5" s="13">
        <v>20352966</v>
      </c>
      <c r="AE5" s="13">
        <v>20556842</v>
      </c>
      <c r="AF5" s="13">
        <v>20752494</v>
      </c>
      <c r="AG5" s="13">
        <v>20944006</v>
      </c>
      <c r="AH5" s="13">
        <v>21125792</v>
      </c>
      <c r="AI5" s="13">
        <v>21304181</v>
      </c>
      <c r="AJ5" s="13">
        <v>21471448</v>
      </c>
      <c r="AK5" s="13">
        <v>21683316</v>
      </c>
      <c r="AL5" s="13">
        <v>21870876</v>
      </c>
      <c r="AM5" s="13">
        <v>22034096</v>
      </c>
      <c r="AN5" s="13">
        <v>22216107</v>
      </c>
      <c r="AO5" s="13">
        <v>22339759</v>
      </c>
      <c r="AP5" s="13">
        <v>22453080</v>
      </c>
      <c r="AQ5" s="13">
        <v>22534761</v>
      </c>
      <c r="AR5" s="13">
        <v>22615307</v>
      </c>
      <c r="AS5" s="13">
        <v>22689774</v>
      </c>
      <c r="AT5" s="13">
        <v>22790250</v>
      </c>
      <c r="AU5" s="13"/>
      <c r="AV5" s="13"/>
      <c r="AW5" s="13"/>
      <c r="AX5" s="13"/>
    </row>
    <row r="6" spans="1:50" s="1" customFormat="1" ht="13.5" customHeight="1">
      <c r="A6" s="30" t="s">
        <v>157</v>
      </c>
      <c r="B6" s="13"/>
      <c r="C6" s="13"/>
      <c r="D6" s="13">
        <f>SUM(D7:D27)</f>
        <v>9317581</v>
      </c>
      <c r="E6" s="13">
        <f>SUM(E7:E27)</f>
        <v>9605625</v>
      </c>
      <c r="F6" s="13">
        <v>11029103</v>
      </c>
      <c r="G6" s="13">
        <v>11402783</v>
      </c>
      <c r="H6" s="13">
        <v>12045827</v>
      </c>
      <c r="I6" s="13">
        <v>11838252</v>
      </c>
      <c r="J6" s="13">
        <v>12906396</v>
      </c>
      <c r="K6" s="13">
        <v>12283358</v>
      </c>
      <c r="L6" s="13">
        <v>12473454</v>
      </c>
      <c r="M6" s="13">
        <v>12666098</v>
      </c>
      <c r="N6" s="13">
        <v>12875792</v>
      </c>
      <c r="O6" s="13">
        <v>13107465</v>
      </c>
      <c r="P6" s="13">
        <v>13399002</v>
      </c>
      <c r="Q6" s="13">
        <v>13644138</v>
      </c>
      <c r="R6" s="13">
        <v>13908312</v>
      </c>
      <c r="S6" s="13">
        <v>14110100</v>
      </c>
      <c r="T6" s="13">
        <v>14382517</v>
      </c>
      <c r="U6" s="13">
        <v>14637071</v>
      </c>
      <c r="V6" s="13">
        <v>14882107</v>
      </c>
      <c r="W6" s="13">
        <v>15082821</v>
      </c>
      <c r="X6" s="13">
        <v>15277678</v>
      </c>
      <c r="Y6" s="13">
        <v>15447584</v>
      </c>
      <c r="Z6" s="13">
        <v>15558878</v>
      </c>
      <c r="AA6" s="13">
        <v>15692715</v>
      </c>
      <c r="AB6" s="13">
        <v>15859869</v>
      </c>
      <c r="AC6" s="13">
        <v>16030531</v>
      </c>
      <c r="AD6" s="13">
        <v>16246584</v>
      </c>
      <c r="AE6" s="13">
        <v>16442425</v>
      </c>
      <c r="AF6" s="13">
        <v>16650512</v>
      </c>
      <c r="AG6" s="13">
        <v>16885412</v>
      </c>
      <c r="AH6" s="13">
        <v>17055966</v>
      </c>
      <c r="AI6" s="13">
        <v>17245283</v>
      </c>
      <c r="AJ6" s="13">
        <v>17432453</v>
      </c>
      <c r="AK6" s="13">
        <v>17648681</v>
      </c>
      <c r="AL6" s="13">
        <v>17768635</v>
      </c>
      <c r="AM6" s="13">
        <v>17917279</v>
      </c>
      <c r="AN6" s="13">
        <v>18079073</v>
      </c>
      <c r="AO6" s="13">
        <v>18211500</v>
      </c>
      <c r="AP6" s="13">
        <v>18301714</v>
      </c>
      <c r="AQ6" s="13">
        <v>18398273</v>
      </c>
      <c r="AR6" s="13">
        <v>18480158</v>
      </c>
      <c r="AS6" s="13">
        <v>18562750</v>
      </c>
      <c r="AT6" s="13">
        <v>18643302</v>
      </c>
      <c r="AU6" s="13">
        <v>18717043</v>
      </c>
      <c r="AV6" s="13">
        <v>18794141</v>
      </c>
      <c r="AW6" s="13">
        <v>18880708</v>
      </c>
      <c r="AX6" s="13">
        <v>18906096</v>
      </c>
    </row>
    <row r="7" spans="1:50" s="1" customFormat="1" ht="13.5" customHeight="1">
      <c r="A7" s="31" t="s">
        <v>158</v>
      </c>
      <c r="B7" s="13"/>
      <c r="C7" s="13"/>
      <c r="D7" s="13">
        <v>829012</v>
      </c>
      <c r="E7" s="13">
        <v>870822</v>
      </c>
      <c r="F7" s="13">
        <v>1123354</v>
      </c>
      <c r="G7" s="13">
        <v>1174948</v>
      </c>
      <c r="H7" s="13">
        <v>1093677</v>
      </c>
      <c r="I7" s="13">
        <v>1169579</v>
      </c>
      <c r="J7" s="13">
        <v>1240576</v>
      </c>
      <c r="K7" s="13">
        <v>1301513</v>
      </c>
      <c r="L7" s="13">
        <v>1362863</v>
      </c>
      <c r="M7" s="13">
        <v>1444663</v>
      </c>
      <c r="N7" s="13">
        <v>1531336</v>
      </c>
      <c r="O7" s="13">
        <v>1629105</v>
      </c>
      <c r="P7" s="13">
        <v>1757238</v>
      </c>
      <c r="Q7" s="13">
        <v>1871774</v>
      </c>
      <c r="R7" s="13">
        <v>2006804</v>
      </c>
      <c r="S7" s="13">
        <v>2135007</v>
      </c>
      <c r="T7" s="13">
        <v>2258757</v>
      </c>
      <c r="U7" s="13">
        <v>2354858</v>
      </c>
      <c r="V7" s="13">
        <v>2445129</v>
      </c>
      <c r="W7" s="13">
        <v>2514191</v>
      </c>
      <c r="X7" s="13">
        <v>2588396</v>
      </c>
      <c r="Y7" s="13">
        <v>2663683</v>
      </c>
      <c r="Z7" s="13">
        <v>2727510</v>
      </c>
      <c r="AA7" s="13">
        <v>2800881</v>
      </c>
      <c r="AB7" s="13">
        <v>2888326</v>
      </c>
      <c r="AC7" s="13">
        <v>2970205</v>
      </c>
      <c r="AD7" s="13">
        <v>3048034</v>
      </c>
      <c r="AE7" s="13">
        <v>3107278</v>
      </c>
      <c r="AF7" s="13">
        <v>3162346</v>
      </c>
      <c r="AG7" s="13">
        <v>3222629</v>
      </c>
      <c r="AH7" s="13">
        <v>3260731</v>
      </c>
      <c r="AI7" s="13">
        <v>3305615</v>
      </c>
      <c r="AJ7" s="13">
        <v>3355299</v>
      </c>
      <c r="AK7" s="13">
        <v>3420535</v>
      </c>
      <c r="AL7" s="13">
        <v>3459624</v>
      </c>
      <c r="AM7" s="13">
        <v>3510917</v>
      </c>
      <c r="AN7" s="13">
        <v>3567896</v>
      </c>
      <c r="AO7" s="13">
        <v>3610252</v>
      </c>
      <c r="AP7" s="13">
        <v>3641446</v>
      </c>
      <c r="AQ7" s="13">
        <v>3676533</v>
      </c>
      <c r="AR7" s="13">
        <v>3708099</v>
      </c>
      <c r="AS7" s="13">
        <v>3736677</v>
      </c>
      <c r="AT7" s="13">
        <v>3767095</v>
      </c>
      <c r="AU7" s="13">
        <v>3798015</v>
      </c>
      <c r="AV7" s="13">
        <v>3833730</v>
      </c>
      <c r="AW7" s="13">
        <v>3873653</v>
      </c>
      <c r="AX7" s="13">
        <v>3897367</v>
      </c>
    </row>
    <row r="8" spans="1:50" s="1" customFormat="1" ht="13.5" customHeight="1">
      <c r="A8" s="31" t="s">
        <v>159</v>
      </c>
      <c r="B8" s="13"/>
      <c r="C8" s="13"/>
      <c r="D8" s="13">
        <v>339456</v>
      </c>
      <c r="E8" s="13">
        <v>348287</v>
      </c>
      <c r="F8" s="13">
        <v>384420</v>
      </c>
      <c r="G8" s="13">
        <v>389816</v>
      </c>
      <c r="H8" s="13">
        <v>393184</v>
      </c>
      <c r="I8" s="13">
        <v>406763</v>
      </c>
      <c r="J8" s="13">
        <v>412787</v>
      </c>
      <c r="K8" s="13">
        <v>416335</v>
      </c>
      <c r="L8" s="13">
        <v>420099</v>
      </c>
      <c r="M8" s="13">
        <v>421531</v>
      </c>
      <c r="N8" s="13">
        <v>424689</v>
      </c>
      <c r="O8" s="13">
        <v>427655</v>
      </c>
      <c r="P8" s="13">
        <v>431291</v>
      </c>
      <c r="Q8" s="13">
        <v>435184</v>
      </c>
      <c r="R8" s="13">
        <v>438004</v>
      </c>
      <c r="S8" s="13">
        <v>440366</v>
      </c>
      <c r="T8" s="13">
        <v>442988</v>
      </c>
      <c r="U8" s="13">
        <v>445472</v>
      </c>
      <c r="V8" s="13">
        <v>447105</v>
      </c>
      <c r="W8" s="13">
        <v>447707</v>
      </c>
      <c r="X8" s="13">
        <v>449833</v>
      </c>
      <c r="Y8" s="13">
        <v>449981</v>
      </c>
      <c r="Z8" s="13">
        <v>448418</v>
      </c>
      <c r="AA8" s="13">
        <v>447467</v>
      </c>
      <c r="AB8" s="13">
        <v>447643</v>
      </c>
      <c r="AC8" s="13">
        <v>448430</v>
      </c>
      <c r="AD8" s="13">
        <v>450943</v>
      </c>
      <c r="AE8" s="13">
        <v>453765</v>
      </c>
      <c r="AF8" s="13">
        <v>456857</v>
      </c>
      <c r="AG8" s="13">
        <v>462509</v>
      </c>
      <c r="AH8" s="13">
        <v>464359</v>
      </c>
      <c r="AI8" s="13">
        <v>465043</v>
      </c>
      <c r="AJ8" s="13">
        <v>465120</v>
      </c>
      <c r="AK8" s="13">
        <v>466603</v>
      </c>
      <c r="AL8" s="13">
        <v>465627</v>
      </c>
      <c r="AM8" s="13">
        <v>465004</v>
      </c>
      <c r="AN8" s="13">
        <v>465186</v>
      </c>
      <c r="AO8" s="13">
        <v>465799</v>
      </c>
      <c r="AP8" s="13">
        <v>464107</v>
      </c>
      <c r="AQ8" s="13">
        <v>463285</v>
      </c>
      <c r="AR8" s="13">
        <v>462286</v>
      </c>
      <c r="AS8" s="13">
        <v>461586</v>
      </c>
      <c r="AT8" s="13">
        <v>460426</v>
      </c>
      <c r="AU8" s="13">
        <v>460398</v>
      </c>
      <c r="AV8" s="13">
        <v>460902</v>
      </c>
      <c r="AW8" s="13">
        <v>461625</v>
      </c>
      <c r="AX8" s="13">
        <v>460486</v>
      </c>
    </row>
    <row r="9" spans="1:50" s="1" customFormat="1" ht="13.5" customHeight="1">
      <c r="A9" s="31" t="s">
        <v>160</v>
      </c>
      <c r="B9" s="13"/>
      <c r="C9" s="13"/>
      <c r="D9" s="13">
        <v>489676</v>
      </c>
      <c r="E9" s="13">
        <v>506196</v>
      </c>
      <c r="F9" s="13">
        <v>609979</v>
      </c>
      <c r="G9" s="13">
        <v>626721</v>
      </c>
      <c r="H9" s="13">
        <v>649792</v>
      </c>
      <c r="I9" s="13">
        <v>700676</v>
      </c>
      <c r="J9" s="13">
        <v>726750</v>
      </c>
      <c r="K9" s="13">
        <v>748404</v>
      </c>
      <c r="L9" s="13">
        <v>775713</v>
      </c>
      <c r="M9" s="13">
        <v>805665</v>
      </c>
      <c r="N9" s="13">
        <v>834049</v>
      </c>
      <c r="O9" s="13">
        <v>861792</v>
      </c>
      <c r="P9" s="13">
        <v>896426</v>
      </c>
      <c r="Q9" s="13">
        <v>931597</v>
      </c>
      <c r="R9" s="13">
        <v>969620</v>
      </c>
      <c r="S9" s="13">
        <v>1013033</v>
      </c>
      <c r="T9" s="13">
        <v>1052800</v>
      </c>
      <c r="U9" s="13">
        <v>1093621</v>
      </c>
      <c r="V9" s="13">
        <v>1129576</v>
      </c>
      <c r="W9" s="13">
        <v>1160709</v>
      </c>
      <c r="X9" s="13">
        <v>1189752</v>
      </c>
      <c r="Y9" s="13">
        <v>1211249</v>
      </c>
      <c r="Z9" s="13">
        <v>1232209</v>
      </c>
      <c r="AA9" s="13">
        <v>1259503</v>
      </c>
      <c r="AB9" s="13">
        <v>1288626</v>
      </c>
      <c r="AC9" s="13">
        <v>1320359</v>
      </c>
      <c r="AD9" s="13">
        <v>1355175</v>
      </c>
      <c r="AE9" s="13">
        <v>1385165</v>
      </c>
      <c r="AF9" s="13">
        <v>1415546</v>
      </c>
      <c r="AG9" s="13">
        <v>1448186</v>
      </c>
      <c r="AH9" s="13">
        <v>1483955</v>
      </c>
      <c r="AI9" s="13">
        <v>1524127</v>
      </c>
      <c r="AJ9" s="13">
        <v>1570456</v>
      </c>
      <c r="AK9" s="13">
        <v>1614471</v>
      </c>
      <c r="AL9" s="13">
        <v>1650984</v>
      </c>
      <c r="AM9" s="13">
        <v>1691292</v>
      </c>
      <c r="AN9" s="13">
        <v>1732617</v>
      </c>
      <c r="AO9" s="13">
        <v>1762963</v>
      </c>
      <c r="AP9" s="13">
        <v>1792603</v>
      </c>
      <c r="AQ9" s="13">
        <v>1822075</v>
      </c>
      <c r="AR9" s="13">
        <v>1853029</v>
      </c>
      <c r="AS9" s="13">
        <v>1880316</v>
      </c>
      <c r="AT9" s="13">
        <v>1911161</v>
      </c>
      <c r="AU9" s="13">
        <v>1934968</v>
      </c>
      <c r="AV9" s="13">
        <v>1958686</v>
      </c>
      <c r="AW9" s="13">
        <v>1978782</v>
      </c>
      <c r="AX9" s="13">
        <v>2002060</v>
      </c>
    </row>
    <row r="10" spans="1:50" s="1" customFormat="1" ht="13.5" customHeight="1">
      <c r="A10" s="31" t="s">
        <v>161</v>
      </c>
      <c r="B10" s="13"/>
      <c r="C10" s="13"/>
      <c r="D10" s="13">
        <v>464792</v>
      </c>
      <c r="E10" s="13">
        <v>477276</v>
      </c>
      <c r="F10" s="13">
        <v>534877</v>
      </c>
      <c r="G10" s="13">
        <v>543065</v>
      </c>
      <c r="H10" s="13">
        <v>550074</v>
      </c>
      <c r="I10" s="13">
        <v>577659</v>
      </c>
      <c r="J10" s="13">
        <v>587652</v>
      </c>
      <c r="K10" s="13">
        <v>597593</v>
      </c>
      <c r="L10" s="13">
        <v>605853</v>
      </c>
      <c r="M10" s="13">
        <v>610889</v>
      </c>
      <c r="N10" s="13">
        <v>615449</v>
      </c>
      <c r="O10" s="13">
        <v>617311</v>
      </c>
      <c r="P10" s="13">
        <v>623780</v>
      </c>
      <c r="Q10" s="13">
        <v>629800</v>
      </c>
      <c r="R10" s="13">
        <v>632425</v>
      </c>
      <c r="S10" s="13">
        <v>636272</v>
      </c>
      <c r="T10" s="13">
        <v>641937</v>
      </c>
      <c r="U10" s="13">
        <v>648145</v>
      </c>
      <c r="V10" s="13">
        <v>364864</v>
      </c>
      <c r="W10" s="13">
        <v>365837</v>
      </c>
      <c r="X10" s="13">
        <v>366084</v>
      </c>
      <c r="Y10" s="13">
        <v>366566</v>
      </c>
      <c r="Z10" s="13">
        <v>367019</v>
      </c>
      <c r="AA10" s="13">
        <v>366610</v>
      </c>
      <c r="AB10" s="13">
        <v>368228</v>
      </c>
      <c r="AC10" s="13">
        <v>370753</v>
      </c>
      <c r="AD10" s="13">
        <v>374492</v>
      </c>
      <c r="AE10" s="13">
        <v>379443</v>
      </c>
      <c r="AF10" s="13">
        <v>385668</v>
      </c>
      <c r="AG10" s="13">
        <v>393030</v>
      </c>
      <c r="AH10" s="13">
        <v>401188</v>
      </c>
      <c r="AI10" s="13">
        <v>408577</v>
      </c>
      <c r="AJ10" s="13">
        <v>414932</v>
      </c>
      <c r="AK10" s="13">
        <v>421721</v>
      </c>
      <c r="AL10" s="13">
        <v>427980</v>
      </c>
      <c r="AM10" s="13">
        <v>433767</v>
      </c>
      <c r="AN10" s="13">
        <v>439713</v>
      </c>
      <c r="AO10" s="13">
        <v>446300</v>
      </c>
      <c r="AP10" s="13">
        <v>452679</v>
      </c>
      <c r="AQ10" s="13">
        <v>459287</v>
      </c>
      <c r="AR10" s="13">
        <v>467246</v>
      </c>
      <c r="AS10" s="13">
        <v>477677</v>
      </c>
      <c r="AT10" s="13">
        <v>487692</v>
      </c>
      <c r="AU10" s="13">
        <v>495821</v>
      </c>
      <c r="AV10" s="13">
        <v>503273</v>
      </c>
      <c r="AW10" s="13">
        <v>510882</v>
      </c>
      <c r="AX10" s="13">
        <v>513015</v>
      </c>
    </row>
    <row r="11" spans="1:50" s="1" customFormat="1" ht="13.5" customHeight="1">
      <c r="A11" s="31" t="s">
        <v>162</v>
      </c>
      <c r="B11" s="13"/>
      <c r="C11" s="13"/>
      <c r="D11" s="13">
        <v>435084</v>
      </c>
      <c r="E11" s="13">
        <v>443823</v>
      </c>
      <c r="F11" s="13">
        <v>487317</v>
      </c>
      <c r="G11" s="13">
        <v>493166</v>
      </c>
      <c r="H11" s="13">
        <v>499651</v>
      </c>
      <c r="I11" s="13">
        <v>518224</v>
      </c>
      <c r="J11" s="13">
        <v>524744</v>
      </c>
      <c r="K11" s="13">
        <v>530422</v>
      </c>
      <c r="L11" s="13">
        <v>534238</v>
      </c>
      <c r="M11" s="13">
        <v>536646</v>
      </c>
      <c r="N11" s="13">
        <v>537389</v>
      </c>
      <c r="O11" s="13">
        <v>538820</v>
      </c>
      <c r="P11" s="13">
        <v>541652</v>
      </c>
      <c r="Q11" s="13">
        <v>542558</v>
      </c>
      <c r="R11" s="13">
        <v>542504</v>
      </c>
      <c r="S11" s="13">
        <v>541680</v>
      </c>
      <c r="T11" s="13">
        <v>542745</v>
      </c>
      <c r="U11" s="13">
        <v>545608</v>
      </c>
      <c r="V11" s="13">
        <v>548184</v>
      </c>
      <c r="W11" s="13">
        <v>548790</v>
      </c>
      <c r="X11" s="13">
        <v>549973</v>
      </c>
      <c r="Y11" s="13">
        <v>550343</v>
      </c>
      <c r="Z11" s="13">
        <v>548187</v>
      </c>
      <c r="AA11" s="13">
        <v>546004</v>
      </c>
      <c r="AB11" s="13">
        <v>545978</v>
      </c>
      <c r="AC11" s="13">
        <v>545937</v>
      </c>
      <c r="AD11" s="13">
        <v>547609</v>
      </c>
      <c r="AE11" s="13">
        <v>551016</v>
      </c>
      <c r="AF11" s="13">
        <v>553557</v>
      </c>
      <c r="AG11" s="13">
        <v>556188</v>
      </c>
      <c r="AH11" s="13">
        <v>558191</v>
      </c>
      <c r="AI11" s="13">
        <v>560128</v>
      </c>
      <c r="AJ11" s="13">
        <v>560099</v>
      </c>
      <c r="AK11" s="13">
        <v>560344</v>
      </c>
      <c r="AL11" s="13">
        <v>559858</v>
      </c>
      <c r="AM11" s="13">
        <v>559804</v>
      </c>
      <c r="AN11" s="13">
        <v>559703</v>
      </c>
      <c r="AO11" s="13">
        <v>560640</v>
      </c>
      <c r="AP11" s="13">
        <v>560766</v>
      </c>
      <c r="AQ11" s="13">
        <v>560903</v>
      </c>
      <c r="AR11" s="13">
        <v>560643</v>
      </c>
      <c r="AS11" s="13">
        <v>559944</v>
      </c>
      <c r="AT11" s="13">
        <v>559986</v>
      </c>
      <c r="AU11" s="13">
        <v>560163</v>
      </c>
      <c r="AV11" s="13">
        <v>560397</v>
      </c>
      <c r="AW11" s="13">
        <v>561744</v>
      </c>
      <c r="AX11" s="13">
        <v>560968</v>
      </c>
    </row>
    <row r="12" spans="1:50" s="1" customFormat="1" ht="13.5" customHeight="1">
      <c r="A12" s="31" t="s">
        <v>163</v>
      </c>
      <c r="B12" s="13"/>
      <c r="C12" s="13"/>
      <c r="D12" s="13">
        <v>605437</v>
      </c>
      <c r="E12" s="13">
        <v>621834</v>
      </c>
      <c r="F12" s="13">
        <v>704290</v>
      </c>
      <c r="G12" s="13">
        <v>711276</v>
      </c>
      <c r="H12" s="13">
        <v>729210</v>
      </c>
      <c r="I12" s="13">
        <v>769435</v>
      </c>
      <c r="J12" s="13">
        <v>785903</v>
      </c>
      <c r="K12" s="13">
        <v>800225</v>
      </c>
      <c r="L12" s="13">
        <v>813781</v>
      </c>
      <c r="M12" s="13">
        <v>828402</v>
      </c>
      <c r="N12" s="13">
        <v>842359</v>
      </c>
      <c r="O12" s="13">
        <v>861606</v>
      </c>
      <c r="P12" s="13">
        <v>886788</v>
      </c>
      <c r="Q12" s="13">
        <v>913025</v>
      </c>
      <c r="R12" s="13">
        <v>940917</v>
      </c>
      <c r="S12" s="13">
        <v>975718</v>
      </c>
      <c r="T12" s="13">
        <v>1013176</v>
      </c>
      <c r="U12" s="13">
        <v>1044058</v>
      </c>
      <c r="V12" s="13">
        <v>1071310</v>
      </c>
      <c r="W12" s="13">
        <v>1094776</v>
      </c>
      <c r="X12" s="13">
        <v>1120499</v>
      </c>
      <c r="Y12" s="13">
        <v>1142189</v>
      </c>
      <c r="Z12" s="13">
        <v>1161025</v>
      </c>
      <c r="AA12" s="13">
        <v>1183490</v>
      </c>
      <c r="AB12" s="13">
        <v>1210475</v>
      </c>
      <c r="AC12" s="13">
        <v>1230869</v>
      </c>
      <c r="AD12" s="13">
        <v>1258157</v>
      </c>
      <c r="AE12" s="13">
        <v>1286839</v>
      </c>
      <c r="AF12" s="13">
        <v>1317505</v>
      </c>
      <c r="AG12" s="13">
        <v>1351251</v>
      </c>
      <c r="AH12" s="13">
        <v>1379949</v>
      </c>
      <c r="AI12" s="13">
        <v>1404729</v>
      </c>
      <c r="AJ12" s="13">
        <v>1427378</v>
      </c>
      <c r="AK12" s="13">
        <v>1447761</v>
      </c>
      <c r="AL12" s="13">
        <v>1467579</v>
      </c>
      <c r="AM12" s="13">
        <v>1481407</v>
      </c>
      <c r="AN12" s="13">
        <v>1494308</v>
      </c>
      <c r="AO12" s="13">
        <v>1502274</v>
      </c>
      <c r="AP12" s="13">
        <v>1511789</v>
      </c>
      <c r="AQ12" s="13">
        <v>1520376</v>
      </c>
      <c r="AR12" s="13">
        <v>1527040</v>
      </c>
      <c r="AS12" s="13">
        <v>1533442</v>
      </c>
      <c r="AT12" s="13">
        <v>1543436</v>
      </c>
      <c r="AU12" s="13">
        <v>1550896</v>
      </c>
      <c r="AV12" s="13">
        <v>1557944</v>
      </c>
      <c r="AW12" s="13">
        <v>1562126</v>
      </c>
      <c r="AX12" s="13">
        <v>1566120</v>
      </c>
    </row>
    <row r="13" spans="1:50" s="1" customFormat="1" ht="13.5" customHeight="1">
      <c r="A13" s="31" t="s">
        <v>164</v>
      </c>
      <c r="B13" s="13"/>
      <c r="C13" s="13"/>
      <c r="D13" s="66">
        <v>880684</v>
      </c>
      <c r="E13" s="66">
        <v>898565</v>
      </c>
      <c r="F13" s="13">
        <v>991538</v>
      </c>
      <c r="G13" s="13">
        <v>999948</v>
      </c>
      <c r="H13" s="13">
        <v>1008331</v>
      </c>
      <c r="I13" s="13">
        <v>1036950</v>
      </c>
      <c r="J13" s="13">
        <v>1050246</v>
      </c>
      <c r="K13" s="13">
        <v>1063242</v>
      </c>
      <c r="L13" s="13">
        <v>1074118</v>
      </c>
      <c r="M13" s="13">
        <v>1082320</v>
      </c>
      <c r="N13" s="13">
        <v>1092578</v>
      </c>
      <c r="O13" s="13">
        <v>1102835</v>
      </c>
      <c r="P13" s="13">
        <v>1117676</v>
      </c>
      <c r="Q13" s="13">
        <v>1130071</v>
      </c>
      <c r="R13" s="13">
        <v>1141957</v>
      </c>
      <c r="S13" s="13">
        <v>1153091</v>
      </c>
      <c r="T13" s="13">
        <v>1166352</v>
      </c>
      <c r="U13" s="13">
        <v>1180612</v>
      </c>
      <c r="V13" s="13">
        <v>1193345</v>
      </c>
      <c r="W13" s="13">
        <v>1203970</v>
      </c>
      <c r="X13" s="13">
        <v>1215477</v>
      </c>
      <c r="Y13" s="13">
        <v>1223209</v>
      </c>
      <c r="Z13" s="13">
        <v>1226231</v>
      </c>
      <c r="AA13" s="13">
        <v>1229411</v>
      </c>
      <c r="AB13" s="13">
        <v>1232492</v>
      </c>
      <c r="AC13" s="13">
        <v>1237186</v>
      </c>
      <c r="AD13" s="13">
        <v>1245288</v>
      </c>
      <c r="AE13" s="13">
        <v>1254228</v>
      </c>
      <c r="AF13" s="13">
        <v>1264955</v>
      </c>
      <c r="AG13" s="13">
        <v>1273655</v>
      </c>
      <c r="AH13" s="13">
        <v>1281296</v>
      </c>
      <c r="AI13" s="13">
        <v>1288447</v>
      </c>
      <c r="AJ13" s="13">
        <v>1292482</v>
      </c>
      <c r="AK13" s="13">
        <v>1297744</v>
      </c>
      <c r="AL13" s="13">
        <v>1301467</v>
      </c>
      <c r="AM13" s="13">
        <v>1305640</v>
      </c>
      <c r="AN13" s="13">
        <v>1310531</v>
      </c>
      <c r="AO13" s="13">
        <v>1313994</v>
      </c>
      <c r="AP13" s="13">
        <v>1316179</v>
      </c>
      <c r="AQ13" s="13">
        <v>1316443</v>
      </c>
      <c r="AR13" s="13">
        <v>1316762</v>
      </c>
      <c r="AS13" s="13">
        <v>1315826</v>
      </c>
      <c r="AT13" s="13">
        <v>1315034</v>
      </c>
      <c r="AU13" s="13">
        <v>1314354</v>
      </c>
      <c r="AV13" s="13">
        <v>1312935</v>
      </c>
      <c r="AW13" s="13">
        <v>1312467</v>
      </c>
      <c r="AX13" s="13">
        <v>1307286</v>
      </c>
    </row>
    <row r="14" spans="1:50" s="1" customFormat="1" ht="13.5" customHeight="1">
      <c r="A14" s="31" t="s">
        <v>165</v>
      </c>
      <c r="B14" s="13"/>
      <c r="C14" s="13"/>
      <c r="D14" s="13">
        <v>412942</v>
      </c>
      <c r="E14" s="13">
        <v>424031</v>
      </c>
      <c r="F14" s="13">
        <v>475315</v>
      </c>
      <c r="G14" s="13">
        <v>483384</v>
      </c>
      <c r="H14" s="13">
        <v>491560</v>
      </c>
      <c r="I14" s="13">
        <v>506081</v>
      </c>
      <c r="J14" s="13">
        <v>511040</v>
      </c>
      <c r="K14" s="13">
        <v>515218</v>
      </c>
      <c r="L14" s="13">
        <v>516820</v>
      </c>
      <c r="M14" s="13">
        <v>515762</v>
      </c>
      <c r="N14" s="13">
        <v>516866</v>
      </c>
      <c r="O14" s="13">
        <v>517927</v>
      </c>
      <c r="P14" s="13">
        <v>518627</v>
      </c>
      <c r="Q14" s="13">
        <v>519506</v>
      </c>
      <c r="R14" s="13">
        <v>520411</v>
      </c>
      <c r="S14" s="13">
        <v>521962</v>
      </c>
      <c r="T14" s="13">
        <v>524245</v>
      </c>
      <c r="U14" s="13">
        <v>527538</v>
      </c>
      <c r="V14" s="13">
        <v>530001</v>
      </c>
      <c r="W14" s="13">
        <v>532750</v>
      </c>
      <c r="X14" s="13">
        <v>534818</v>
      </c>
      <c r="Y14" s="13">
        <v>535572</v>
      </c>
      <c r="Z14" s="13">
        <v>534920</v>
      </c>
      <c r="AA14" s="13">
        <v>533601</v>
      </c>
      <c r="AB14" s="13">
        <v>533763</v>
      </c>
      <c r="AC14" s="13">
        <v>534265</v>
      </c>
      <c r="AD14" s="13">
        <v>536479</v>
      </c>
      <c r="AE14" s="13">
        <v>539211</v>
      </c>
      <c r="AF14" s="13">
        <v>542396</v>
      </c>
      <c r="AG14" s="13">
        <v>544610</v>
      </c>
      <c r="AH14" s="13">
        <v>546091</v>
      </c>
      <c r="AI14" s="13">
        <v>546517</v>
      </c>
      <c r="AJ14" s="13">
        <v>545667</v>
      </c>
      <c r="AK14" s="13">
        <v>546707</v>
      </c>
      <c r="AL14" s="13">
        <v>545874</v>
      </c>
      <c r="AM14" s="13">
        <v>544038</v>
      </c>
      <c r="AN14" s="13">
        <v>541537</v>
      </c>
      <c r="AO14" s="13">
        <v>541818</v>
      </c>
      <c r="AP14" s="13">
        <v>541292</v>
      </c>
      <c r="AQ14" s="13">
        <v>540397</v>
      </c>
      <c r="AR14" s="13">
        <v>538413</v>
      </c>
      <c r="AS14" s="13">
        <v>537168</v>
      </c>
      <c r="AT14" s="13">
        <v>535205</v>
      </c>
      <c r="AU14" s="13">
        <v>533717</v>
      </c>
      <c r="AV14" s="13">
        <v>531753</v>
      </c>
      <c r="AW14" s="13">
        <v>530824</v>
      </c>
      <c r="AX14" s="13">
        <v>526491</v>
      </c>
    </row>
    <row r="15" spans="1:50" s="1" customFormat="1" ht="13.5" customHeight="1">
      <c r="A15" s="31" t="s">
        <v>166</v>
      </c>
      <c r="B15" s="13"/>
      <c r="C15" s="13"/>
      <c r="D15" s="13">
        <v>672557</v>
      </c>
      <c r="E15" s="13">
        <v>688803</v>
      </c>
      <c r="F15" s="13">
        <v>763423</v>
      </c>
      <c r="G15" s="13">
        <v>771205</v>
      </c>
      <c r="H15" s="13">
        <v>775659</v>
      </c>
      <c r="I15" s="13">
        <v>797035</v>
      </c>
      <c r="J15" s="13">
        <v>800578</v>
      </c>
      <c r="K15" s="13">
        <v>802003</v>
      </c>
      <c r="L15" s="13">
        <v>802467</v>
      </c>
      <c r="M15" s="13">
        <v>799574</v>
      </c>
      <c r="N15" s="13">
        <v>799766</v>
      </c>
      <c r="O15" s="13">
        <v>801422</v>
      </c>
      <c r="P15" s="13">
        <v>803739</v>
      </c>
      <c r="Q15" s="13">
        <v>804295</v>
      </c>
      <c r="R15" s="13">
        <v>800988</v>
      </c>
      <c r="S15" s="13">
        <v>799023</v>
      </c>
      <c r="T15" s="13">
        <v>796276</v>
      </c>
      <c r="U15" s="13">
        <v>796968</v>
      </c>
      <c r="V15" s="13">
        <v>797849</v>
      </c>
      <c r="W15" s="13">
        <v>796751</v>
      </c>
      <c r="X15" s="13">
        <v>795258</v>
      </c>
      <c r="Y15" s="13">
        <v>791186</v>
      </c>
      <c r="Z15" s="13">
        <v>783526</v>
      </c>
      <c r="AA15" s="13">
        <v>775588</v>
      </c>
      <c r="AB15" s="13">
        <v>765443</v>
      </c>
      <c r="AC15" s="13">
        <v>757198</v>
      </c>
      <c r="AD15" s="13">
        <v>753639</v>
      </c>
      <c r="AE15" s="13">
        <v>753710</v>
      </c>
      <c r="AF15" s="13">
        <v>753841</v>
      </c>
      <c r="AG15" s="13">
        <v>755753</v>
      </c>
      <c r="AH15" s="13">
        <v>753791</v>
      </c>
      <c r="AI15" s="13">
        <v>753998</v>
      </c>
      <c r="AJ15" s="13">
        <v>752427</v>
      </c>
      <c r="AK15" s="13">
        <v>751913</v>
      </c>
      <c r="AL15" s="13">
        <v>748995</v>
      </c>
      <c r="AM15" s="13">
        <v>746241</v>
      </c>
      <c r="AN15" s="13">
        <v>743368</v>
      </c>
      <c r="AO15" s="13">
        <v>743562</v>
      </c>
      <c r="AP15" s="13">
        <v>742797</v>
      </c>
      <c r="AQ15" s="13">
        <v>740501</v>
      </c>
      <c r="AR15" s="13">
        <v>736772</v>
      </c>
      <c r="AS15" s="13">
        <v>733330</v>
      </c>
      <c r="AT15" s="13">
        <v>728490</v>
      </c>
      <c r="AU15" s="13">
        <v>725672</v>
      </c>
      <c r="AV15" s="13">
        <v>723674</v>
      </c>
      <c r="AW15" s="13">
        <v>722795</v>
      </c>
      <c r="AX15" s="13">
        <v>717653</v>
      </c>
    </row>
    <row r="16" spans="1:50" s="1" customFormat="1" ht="13.5" customHeight="1">
      <c r="A16" s="31" t="s">
        <v>167</v>
      </c>
      <c r="B16" s="13"/>
      <c r="C16" s="13"/>
      <c r="D16" s="13">
        <v>710273</v>
      </c>
      <c r="E16" s="13">
        <v>729329</v>
      </c>
      <c r="F16" s="13">
        <v>805811</v>
      </c>
      <c r="G16" s="13">
        <v>815004</v>
      </c>
      <c r="H16" s="13">
        <v>820953</v>
      </c>
      <c r="I16" s="13">
        <v>846649</v>
      </c>
      <c r="J16" s="13">
        <v>849914</v>
      </c>
      <c r="K16" s="13">
        <v>852746</v>
      </c>
      <c r="L16" s="13">
        <v>851959</v>
      </c>
      <c r="M16" s="13">
        <v>844898</v>
      </c>
      <c r="N16" s="13">
        <v>842581</v>
      </c>
      <c r="O16" s="13">
        <v>840664</v>
      </c>
      <c r="P16" s="13">
        <v>840512</v>
      </c>
      <c r="Q16" s="13">
        <v>838329</v>
      </c>
      <c r="R16" s="13">
        <v>833665</v>
      </c>
      <c r="S16" s="13">
        <v>829551</v>
      </c>
      <c r="T16" s="13">
        <v>825967</v>
      </c>
      <c r="U16" s="13">
        <v>826291</v>
      </c>
      <c r="V16" s="13">
        <v>574702</v>
      </c>
      <c r="W16" s="13">
        <v>574712</v>
      </c>
      <c r="X16" s="13">
        <v>573159</v>
      </c>
      <c r="Y16" s="13">
        <v>569932</v>
      </c>
      <c r="Z16" s="13">
        <v>564338</v>
      </c>
      <c r="AA16" s="13">
        <v>558896</v>
      </c>
      <c r="AB16" s="13">
        <v>554537</v>
      </c>
      <c r="AC16" s="13">
        <v>552000</v>
      </c>
      <c r="AD16" s="13">
        <v>552277</v>
      </c>
      <c r="AE16" s="13">
        <v>554746</v>
      </c>
      <c r="AF16" s="13">
        <v>556580</v>
      </c>
      <c r="AG16" s="13">
        <v>562897</v>
      </c>
      <c r="AH16" s="13">
        <v>564381</v>
      </c>
      <c r="AI16" s="13">
        <v>565804</v>
      </c>
      <c r="AJ16" s="13">
        <v>565700</v>
      </c>
      <c r="AK16" s="13">
        <v>567695</v>
      </c>
      <c r="AL16" s="13">
        <v>565733</v>
      </c>
      <c r="AM16" s="13">
        <v>562662</v>
      </c>
      <c r="AN16" s="13">
        <v>562305</v>
      </c>
      <c r="AO16" s="13">
        <v>563365</v>
      </c>
      <c r="AP16" s="13">
        <v>562394</v>
      </c>
      <c r="AQ16" s="13">
        <v>560410</v>
      </c>
      <c r="AR16" s="13">
        <v>557903</v>
      </c>
      <c r="AS16" s="13">
        <v>557101</v>
      </c>
      <c r="AT16" s="13">
        <v>553841</v>
      </c>
      <c r="AU16" s="13">
        <v>551345</v>
      </c>
      <c r="AV16" s="13">
        <v>548731</v>
      </c>
      <c r="AW16" s="13">
        <v>547716</v>
      </c>
      <c r="AX16" s="13">
        <v>543248</v>
      </c>
    </row>
    <row r="17" spans="1:50" s="1" customFormat="1" ht="13.5" customHeight="1">
      <c r="A17" s="31" t="s">
        <v>168</v>
      </c>
      <c r="B17" s="13"/>
      <c r="C17" s="13"/>
      <c r="D17" s="13">
        <v>787203</v>
      </c>
      <c r="E17" s="13">
        <v>808980</v>
      </c>
      <c r="F17" s="13">
        <v>884817</v>
      </c>
      <c r="G17" s="13">
        <v>889991</v>
      </c>
      <c r="H17" s="13">
        <v>896260</v>
      </c>
      <c r="I17" s="13">
        <v>928202</v>
      </c>
      <c r="J17" s="13">
        <v>934865</v>
      </c>
      <c r="K17" s="13">
        <v>938969</v>
      </c>
      <c r="L17" s="13">
        <v>940095</v>
      </c>
      <c r="M17" s="13">
        <v>936389</v>
      </c>
      <c r="N17" s="13">
        <v>937434</v>
      </c>
      <c r="O17" s="13">
        <v>943075</v>
      </c>
      <c r="P17" s="13">
        <v>949487</v>
      </c>
      <c r="Q17" s="13">
        <v>953420</v>
      </c>
      <c r="R17" s="13">
        <v>955573</v>
      </c>
      <c r="S17" s="13">
        <v>957811</v>
      </c>
      <c r="T17" s="13">
        <v>962827</v>
      </c>
      <c r="U17" s="13">
        <v>969621</v>
      </c>
      <c r="V17" s="13">
        <v>976444</v>
      </c>
      <c r="W17" s="13">
        <v>983528</v>
      </c>
      <c r="X17" s="13">
        <v>993958</v>
      </c>
      <c r="Y17" s="13">
        <v>1000781</v>
      </c>
      <c r="Z17" s="13">
        <v>1003275</v>
      </c>
      <c r="AA17" s="13">
        <v>1006366</v>
      </c>
      <c r="AB17" s="13">
        <v>1009287</v>
      </c>
      <c r="AC17" s="13">
        <v>1015469</v>
      </c>
      <c r="AD17" s="13">
        <v>1026983</v>
      </c>
      <c r="AE17" s="13">
        <v>1035861</v>
      </c>
      <c r="AF17" s="13">
        <v>1046659</v>
      </c>
      <c r="AG17" s="13">
        <v>1059023</v>
      </c>
      <c r="AH17" s="13">
        <v>1069339</v>
      </c>
      <c r="AI17" s="13">
        <v>1081801</v>
      </c>
      <c r="AJ17" s="13">
        <v>1088986</v>
      </c>
      <c r="AK17" s="13">
        <v>1096251</v>
      </c>
      <c r="AL17" s="13">
        <v>1100270</v>
      </c>
      <c r="AM17" s="13">
        <v>1103723</v>
      </c>
      <c r="AN17" s="13">
        <v>1107687</v>
      </c>
      <c r="AO17" s="13">
        <v>1107397</v>
      </c>
      <c r="AP17" s="13">
        <v>1107583</v>
      </c>
      <c r="AQ17" s="13">
        <v>1106833</v>
      </c>
      <c r="AR17" s="13">
        <v>1105674</v>
      </c>
      <c r="AS17" s="13">
        <v>1106059</v>
      </c>
      <c r="AT17" s="13">
        <v>1106690</v>
      </c>
      <c r="AU17" s="13">
        <v>1105403</v>
      </c>
      <c r="AV17" s="13">
        <v>1104552</v>
      </c>
      <c r="AW17" s="13">
        <v>1104346</v>
      </c>
      <c r="AX17" s="13">
        <v>1101521</v>
      </c>
    </row>
    <row r="18" spans="1:50" s="1" customFormat="1" ht="13.5" customHeight="1">
      <c r="A18" s="31" t="s">
        <v>169</v>
      </c>
      <c r="B18" s="13"/>
      <c r="C18" s="13"/>
      <c r="D18" s="13">
        <v>617380</v>
      </c>
      <c r="E18" s="13">
        <v>638549</v>
      </c>
      <c r="F18" s="13">
        <v>732773</v>
      </c>
      <c r="G18" s="13">
        <v>747917</v>
      </c>
      <c r="H18" s="13">
        <v>766768</v>
      </c>
      <c r="I18" s="13">
        <v>810634</v>
      </c>
      <c r="J18" s="13">
        <v>830661</v>
      </c>
      <c r="K18" s="13">
        <v>850581</v>
      </c>
      <c r="L18" s="13">
        <v>871900</v>
      </c>
      <c r="M18" s="13">
        <v>898096</v>
      </c>
      <c r="N18" s="13">
        <v>922522</v>
      </c>
      <c r="O18" s="13">
        <v>943650</v>
      </c>
      <c r="P18" s="13">
        <v>970545</v>
      </c>
      <c r="Q18" s="13">
        <v>992615</v>
      </c>
      <c r="R18" s="13">
        <v>1019417</v>
      </c>
      <c r="S18" s="13">
        <v>975754</v>
      </c>
      <c r="T18" s="13">
        <v>1000645</v>
      </c>
      <c r="U18" s="13">
        <v>1018063</v>
      </c>
      <c r="V18" s="13">
        <v>1037829</v>
      </c>
      <c r="W18" s="13">
        <v>1057725</v>
      </c>
      <c r="X18" s="13">
        <v>1066196</v>
      </c>
      <c r="Y18" s="13">
        <v>1076761</v>
      </c>
      <c r="Z18" s="13">
        <v>1080197</v>
      </c>
      <c r="AA18" s="13">
        <v>1083145</v>
      </c>
      <c r="AB18" s="13">
        <v>1095330</v>
      </c>
      <c r="AC18" s="13">
        <v>1105369</v>
      </c>
      <c r="AD18" s="13">
        <v>1119263</v>
      </c>
      <c r="AE18" s="13">
        <v>1132153</v>
      </c>
      <c r="AF18" s="13">
        <v>1146578</v>
      </c>
      <c r="AG18" s="13">
        <v>1166798</v>
      </c>
      <c r="AH18" s="13">
        <v>1179635</v>
      </c>
      <c r="AI18" s="13">
        <v>1193912</v>
      </c>
      <c r="AJ18" s="13">
        <v>1208128</v>
      </c>
      <c r="AK18" s="13">
        <v>1227160</v>
      </c>
      <c r="AL18" s="13">
        <v>1227072</v>
      </c>
      <c r="AM18" s="13">
        <v>1230352</v>
      </c>
      <c r="AN18" s="13">
        <v>1234707</v>
      </c>
      <c r="AO18" s="13">
        <v>1236958</v>
      </c>
      <c r="AP18" s="13">
        <v>1233395</v>
      </c>
      <c r="AQ18" s="13">
        <v>1237469</v>
      </c>
      <c r="AR18" s="13">
        <v>1238925</v>
      </c>
      <c r="AS18" s="13">
        <v>1242837</v>
      </c>
      <c r="AT18" s="13">
        <v>1245474</v>
      </c>
      <c r="AU18" s="13">
        <v>1244313</v>
      </c>
      <c r="AV18" s="13">
        <v>1243412</v>
      </c>
      <c r="AW18" s="13">
        <v>1242973</v>
      </c>
      <c r="AX18" s="13">
        <v>1243536</v>
      </c>
    </row>
    <row r="19" spans="1:50" s="1" customFormat="1" ht="13.5" customHeight="1">
      <c r="A19" s="31" t="s">
        <v>170</v>
      </c>
      <c r="B19" s="13"/>
      <c r="C19" s="13"/>
      <c r="D19" s="13">
        <v>645400</v>
      </c>
      <c r="E19" s="13">
        <v>665672</v>
      </c>
      <c r="F19" s="13">
        <v>760101</v>
      </c>
      <c r="G19" s="13">
        <v>772950</v>
      </c>
      <c r="H19" s="13">
        <v>786280</v>
      </c>
      <c r="I19" s="13">
        <v>817517</v>
      </c>
      <c r="J19" s="13">
        <v>828761</v>
      </c>
      <c r="K19" s="13">
        <v>835959</v>
      </c>
      <c r="L19" s="13">
        <v>840952</v>
      </c>
      <c r="M19" s="13">
        <v>844351</v>
      </c>
      <c r="N19" s="13">
        <v>850013</v>
      </c>
      <c r="O19" s="13">
        <v>857089</v>
      </c>
      <c r="P19" s="13">
        <v>867404</v>
      </c>
      <c r="Q19" s="13">
        <v>873929</v>
      </c>
      <c r="R19" s="13">
        <v>879128</v>
      </c>
      <c r="S19" s="13">
        <v>884311</v>
      </c>
      <c r="T19" s="13">
        <v>888270</v>
      </c>
      <c r="U19" s="13">
        <v>892107</v>
      </c>
      <c r="V19" s="13">
        <v>896966</v>
      </c>
      <c r="W19" s="13">
        <v>900614</v>
      </c>
      <c r="X19" s="13">
        <v>902210</v>
      </c>
      <c r="Y19" s="13">
        <v>901981</v>
      </c>
      <c r="Z19" s="13">
        <v>897714</v>
      </c>
      <c r="AA19" s="13">
        <v>894652</v>
      </c>
      <c r="AB19" s="13">
        <v>892057</v>
      </c>
      <c r="AC19" s="13">
        <v>889552</v>
      </c>
      <c r="AD19" s="13">
        <v>893282</v>
      </c>
      <c r="AE19" s="13">
        <v>897176</v>
      </c>
      <c r="AF19" s="13">
        <v>901491</v>
      </c>
      <c r="AG19" s="13">
        <v>906428</v>
      </c>
      <c r="AH19" s="13">
        <v>909110</v>
      </c>
      <c r="AI19" s="13">
        <v>911843</v>
      </c>
      <c r="AJ19" s="13">
        <v>912850</v>
      </c>
      <c r="AK19" s="13">
        <v>913764</v>
      </c>
      <c r="AL19" s="13">
        <v>910540</v>
      </c>
      <c r="AM19" s="13">
        <v>909015</v>
      </c>
      <c r="AN19" s="13">
        <v>907590</v>
      </c>
      <c r="AO19" s="13">
        <v>909364</v>
      </c>
      <c r="AP19" s="13">
        <v>906178</v>
      </c>
      <c r="AQ19" s="13">
        <v>903772</v>
      </c>
      <c r="AR19" s="13">
        <v>900199</v>
      </c>
      <c r="AS19" s="13">
        <v>898300</v>
      </c>
      <c r="AT19" s="13">
        <v>893544</v>
      </c>
      <c r="AU19" s="13">
        <v>889563</v>
      </c>
      <c r="AV19" s="13">
        <v>884838</v>
      </c>
      <c r="AW19" s="13">
        <v>882640</v>
      </c>
      <c r="AX19" s="13">
        <v>873509</v>
      </c>
    </row>
    <row r="20" spans="1:50" s="1" customFormat="1" ht="13.5" customHeight="1">
      <c r="A20" s="31" t="s">
        <v>171</v>
      </c>
      <c r="B20" s="13"/>
      <c r="C20" s="13"/>
      <c r="D20" s="13">
        <v>208272</v>
      </c>
      <c r="E20" s="13">
        <v>219559</v>
      </c>
      <c r="F20" s="13">
        <v>267336</v>
      </c>
      <c r="G20" s="13">
        <v>273511</v>
      </c>
      <c r="H20" s="13">
        <v>278701</v>
      </c>
      <c r="I20" s="13">
        <v>289629</v>
      </c>
      <c r="J20" s="13">
        <v>291761</v>
      </c>
      <c r="K20" s="13">
        <v>291500</v>
      </c>
      <c r="L20" s="13">
        <v>292153</v>
      </c>
      <c r="M20" s="13">
        <v>289812</v>
      </c>
      <c r="N20" s="13">
        <v>289451</v>
      </c>
      <c r="O20" s="13">
        <v>291111</v>
      </c>
      <c r="P20" s="13">
        <v>289977</v>
      </c>
      <c r="Q20" s="13">
        <v>286741</v>
      </c>
      <c r="R20" s="13">
        <v>284105</v>
      </c>
      <c r="S20" s="13">
        <v>281582</v>
      </c>
      <c r="T20" s="13">
        <v>281218</v>
      </c>
      <c r="U20" s="13">
        <v>281100</v>
      </c>
      <c r="V20" s="13">
        <v>281298</v>
      </c>
      <c r="W20" s="13">
        <v>279829</v>
      </c>
      <c r="X20" s="13">
        <v>277400</v>
      </c>
      <c r="Y20" s="13">
        <v>276389</v>
      </c>
      <c r="Z20" s="13">
        <v>272477</v>
      </c>
      <c r="AA20" s="13">
        <v>267363</v>
      </c>
      <c r="AB20" s="13">
        <v>260073</v>
      </c>
      <c r="AC20" s="13">
        <v>258016</v>
      </c>
      <c r="AD20" s="13">
        <v>256803</v>
      </c>
      <c r="AE20" s="13">
        <v>255887</v>
      </c>
      <c r="AF20" s="13">
        <v>255362</v>
      </c>
      <c r="AG20" s="13">
        <v>255536</v>
      </c>
      <c r="AH20" s="13">
        <v>254718</v>
      </c>
      <c r="AI20" s="13">
        <v>254375</v>
      </c>
      <c r="AJ20" s="13">
        <v>253831</v>
      </c>
      <c r="AK20" s="13">
        <v>253002</v>
      </c>
      <c r="AL20" s="13">
        <v>249937</v>
      </c>
      <c r="AM20" s="13">
        <v>247801</v>
      </c>
      <c r="AN20" s="13">
        <v>245312</v>
      </c>
      <c r="AO20" s="13">
        <v>244612</v>
      </c>
      <c r="AP20" s="13">
        <v>243965</v>
      </c>
      <c r="AQ20" s="13">
        <v>242842</v>
      </c>
      <c r="AR20" s="13">
        <v>240373</v>
      </c>
      <c r="AS20" s="13">
        <v>238943</v>
      </c>
      <c r="AT20" s="13">
        <v>235957</v>
      </c>
      <c r="AU20" s="13">
        <v>233660</v>
      </c>
      <c r="AV20" s="13">
        <v>231849</v>
      </c>
      <c r="AW20" s="13">
        <v>232497</v>
      </c>
      <c r="AX20" s="13">
        <v>230673</v>
      </c>
    </row>
    <row r="21" spans="1:50" s="1" customFormat="1" ht="13.5" customHeight="1">
      <c r="A21" s="31" t="s">
        <v>172</v>
      </c>
      <c r="B21" s="13"/>
      <c r="C21" s="13"/>
      <c r="D21" s="13">
        <v>252264</v>
      </c>
      <c r="E21" s="13">
        <v>261674</v>
      </c>
      <c r="F21" s="13">
        <v>307220</v>
      </c>
      <c r="G21" s="13">
        <v>314194</v>
      </c>
      <c r="H21" s="13">
        <v>318350</v>
      </c>
      <c r="I21" s="13">
        <v>334149</v>
      </c>
      <c r="J21" s="13">
        <v>335799</v>
      </c>
      <c r="K21" s="13">
        <v>338574</v>
      </c>
      <c r="L21" s="13">
        <v>340194</v>
      </c>
      <c r="M21" s="13">
        <v>341879</v>
      </c>
      <c r="N21" s="13">
        <v>344023</v>
      </c>
      <c r="O21" s="13">
        <v>346914</v>
      </c>
      <c r="P21" s="13">
        <v>349398</v>
      </c>
      <c r="Q21" s="13">
        <v>349304</v>
      </c>
      <c r="R21" s="13">
        <v>351220</v>
      </c>
      <c r="S21" s="13">
        <v>352968</v>
      </c>
      <c r="T21" s="13">
        <v>355178</v>
      </c>
      <c r="U21" s="13">
        <v>357530</v>
      </c>
      <c r="V21" s="13">
        <v>359891</v>
      </c>
      <c r="W21" s="13">
        <v>361017</v>
      </c>
      <c r="X21" s="13">
        <v>361674</v>
      </c>
      <c r="Y21" s="13">
        <v>361549</v>
      </c>
      <c r="Z21" s="13">
        <v>359340</v>
      </c>
      <c r="AA21" s="13">
        <v>355383</v>
      </c>
      <c r="AB21" s="13">
        <v>352577</v>
      </c>
      <c r="AC21" s="13">
        <v>350491</v>
      </c>
      <c r="AD21" s="13">
        <v>352233</v>
      </c>
      <c r="AE21" s="13">
        <v>353490</v>
      </c>
      <c r="AF21" s="13">
        <v>355609</v>
      </c>
      <c r="AG21" s="13">
        <v>357464</v>
      </c>
      <c r="AH21" s="13">
        <v>358247</v>
      </c>
      <c r="AI21" s="13">
        <v>358981</v>
      </c>
      <c r="AJ21" s="13">
        <v>358660</v>
      </c>
      <c r="AK21" s="13">
        <v>358077</v>
      </c>
      <c r="AL21" s="13">
        <v>356601</v>
      </c>
      <c r="AM21" s="13">
        <v>355686</v>
      </c>
      <c r="AN21" s="13">
        <v>353630</v>
      </c>
      <c r="AO21" s="13">
        <v>353139</v>
      </c>
      <c r="AP21" s="13">
        <v>352154</v>
      </c>
      <c r="AQ21" s="13">
        <v>351146</v>
      </c>
      <c r="AR21" s="13">
        <v>349149</v>
      </c>
      <c r="AS21" s="13">
        <v>347298</v>
      </c>
      <c r="AT21" s="13">
        <v>345303</v>
      </c>
      <c r="AU21" s="13">
        <v>343302</v>
      </c>
      <c r="AV21" s="13">
        <v>341433</v>
      </c>
      <c r="AW21" s="13">
        <v>340964</v>
      </c>
      <c r="AX21" s="13">
        <v>338805</v>
      </c>
    </row>
    <row r="22" spans="1:50" s="1" customFormat="1" ht="13.5" customHeight="1">
      <c r="A22" s="31" t="s">
        <v>173</v>
      </c>
      <c r="B22" s="13"/>
      <c r="C22" s="13"/>
      <c r="D22" s="13">
        <v>96986</v>
      </c>
      <c r="E22" s="13">
        <v>100493</v>
      </c>
      <c r="F22" s="13">
        <v>112852</v>
      </c>
      <c r="G22" s="13">
        <v>113955</v>
      </c>
      <c r="H22" s="13">
        <v>114128</v>
      </c>
      <c r="I22" s="13">
        <v>121026</v>
      </c>
      <c r="J22" s="13">
        <v>119153</v>
      </c>
      <c r="K22" s="13">
        <v>118774</v>
      </c>
      <c r="L22" s="13">
        <v>118107</v>
      </c>
      <c r="M22" s="13">
        <v>116359</v>
      </c>
      <c r="N22" s="13">
        <v>114462</v>
      </c>
      <c r="O22" s="13">
        <v>114700</v>
      </c>
      <c r="P22" s="13">
        <v>113631</v>
      </c>
      <c r="Q22" s="13">
        <v>112171</v>
      </c>
      <c r="R22" s="13">
        <v>110535</v>
      </c>
      <c r="S22" s="13">
        <v>108784</v>
      </c>
      <c r="T22" s="13">
        <v>107043</v>
      </c>
      <c r="U22" s="13">
        <v>105674</v>
      </c>
      <c r="V22" s="13">
        <v>105172</v>
      </c>
      <c r="W22" s="13">
        <v>104083</v>
      </c>
      <c r="X22" s="13">
        <v>103175</v>
      </c>
      <c r="Y22" s="13">
        <v>102282</v>
      </c>
      <c r="Z22" s="13">
        <v>100927</v>
      </c>
      <c r="AA22" s="13">
        <v>99006</v>
      </c>
      <c r="AB22" s="13">
        <v>97744</v>
      </c>
      <c r="AC22" s="13">
        <v>96322</v>
      </c>
      <c r="AD22" s="13">
        <v>95932</v>
      </c>
      <c r="AE22" s="13">
        <v>95446</v>
      </c>
      <c r="AF22" s="13">
        <v>95085</v>
      </c>
      <c r="AG22" s="13">
        <v>95288</v>
      </c>
      <c r="AH22" s="13">
        <v>92645</v>
      </c>
      <c r="AI22" s="13">
        <v>90937</v>
      </c>
      <c r="AJ22" s="13">
        <v>90087</v>
      </c>
      <c r="AK22" s="13">
        <v>91169</v>
      </c>
      <c r="AL22" s="13">
        <v>89463</v>
      </c>
      <c r="AM22" s="13">
        <v>89013</v>
      </c>
      <c r="AN22" s="13">
        <v>89496</v>
      </c>
      <c r="AO22" s="13">
        <v>92268</v>
      </c>
      <c r="AP22" s="13">
        <v>92446</v>
      </c>
      <c r="AQ22" s="13">
        <v>92253</v>
      </c>
      <c r="AR22" s="13">
        <v>91808</v>
      </c>
      <c r="AS22" s="13">
        <v>92489</v>
      </c>
      <c r="AT22" s="13">
        <v>91785</v>
      </c>
      <c r="AU22" s="13">
        <v>92390</v>
      </c>
      <c r="AV22" s="13">
        <v>93308</v>
      </c>
      <c r="AW22" s="13">
        <v>96210</v>
      </c>
      <c r="AX22" s="13">
        <v>96918</v>
      </c>
    </row>
    <row r="23" spans="1:50" s="1" customFormat="1" ht="13.5" customHeight="1">
      <c r="A23" s="31" t="s">
        <v>174</v>
      </c>
      <c r="B23" s="13"/>
      <c r="C23" s="13"/>
      <c r="D23" s="13">
        <v>234442</v>
      </c>
      <c r="E23" s="13">
        <v>240837</v>
      </c>
      <c r="F23" s="13">
        <v>287156</v>
      </c>
      <c r="G23" s="13">
        <v>295936</v>
      </c>
      <c r="H23" s="13">
        <v>304740</v>
      </c>
      <c r="I23" s="13">
        <v>317780</v>
      </c>
      <c r="J23" s="13">
        <v>324040</v>
      </c>
      <c r="K23" s="13">
        <v>329284</v>
      </c>
      <c r="L23" s="13">
        <v>333457</v>
      </c>
      <c r="M23" s="13">
        <v>337533</v>
      </c>
      <c r="N23" s="13">
        <v>340692</v>
      </c>
      <c r="O23" s="13">
        <v>341383</v>
      </c>
      <c r="P23" s="13">
        <v>342544</v>
      </c>
      <c r="Q23" s="13">
        <v>342168</v>
      </c>
      <c r="R23" s="13">
        <v>342678</v>
      </c>
      <c r="S23" s="13">
        <v>345392</v>
      </c>
      <c r="T23" s="13">
        <v>344867</v>
      </c>
      <c r="U23" s="13">
        <v>347828</v>
      </c>
      <c r="V23" s="13">
        <v>349686</v>
      </c>
      <c r="W23" s="13">
        <v>351707</v>
      </c>
      <c r="X23" s="13">
        <v>352666</v>
      </c>
      <c r="Y23" s="13">
        <v>351524</v>
      </c>
      <c r="Z23" s="13">
        <v>349616</v>
      </c>
      <c r="AA23" s="13">
        <v>348541</v>
      </c>
      <c r="AB23" s="13">
        <v>348672</v>
      </c>
      <c r="AC23" s="13">
        <v>350283</v>
      </c>
      <c r="AD23" s="13">
        <v>352919</v>
      </c>
      <c r="AE23" s="13">
        <v>355894</v>
      </c>
      <c r="AF23" s="13">
        <v>359482</v>
      </c>
      <c r="AG23" s="13">
        <v>363037</v>
      </c>
      <c r="AH23" s="13">
        <v>364520</v>
      </c>
      <c r="AI23" s="13">
        <v>368771</v>
      </c>
      <c r="AJ23" s="13">
        <v>374199</v>
      </c>
      <c r="AK23" s="13">
        <v>379370</v>
      </c>
      <c r="AL23" s="13">
        <v>382118</v>
      </c>
      <c r="AM23" s="13">
        <v>385201</v>
      </c>
      <c r="AN23" s="13">
        <v>388425</v>
      </c>
      <c r="AO23" s="13">
        <v>390966</v>
      </c>
      <c r="AP23" s="13">
        <v>391450</v>
      </c>
      <c r="AQ23" s="13">
        <v>392242</v>
      </c>
      <c r="AR23" s="13">
        <v>392337</v>
      </c>
      <c r="AS23" s="13">
        <v>391727</v>
      </c>
      <c r="AT23" s="13">
        <v>390633</v>
      </c>
      <c r="AU23" s="13">
        <v>390397</v>
      </c>
      <c r="AV23" s="13">
        <v>388979</v>
      </c>
      <c r="AW23" s="13">
        <v>388321</v>
      </c>
      <c r="AX23" s="13">
        <v>384134</v>
      </c>
    </row>
    <row r="24" spans="1:50" s="1" customFormat="1" ht="13.5" customHeight="1">
      <c r="A24" s="31" t="s">
        <v>175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v>288880</v>
      </c>
      <c r="W24" s="13">
        <v>292740</v>
      </c>
      <c r="X24" s="13">
        <v>297324</v>
      </c>
      <c r="Y24" s="13">
        <v>304010</v>
      </c>
      <c r="Z24" s="13">
        <v>306088</v>
      </c>
      <c r="AA24" s="13">
        <v>309899</v>
      </c>
      <c r="AB24" s="13">
        <v>314626</v>
      </c>
      <c r="AC24" s="13">
        <v>319197</v>
      </c>
      <c r="AD24" s="13">
        <v>324426</v>
      </c>
      <c r="AE24" s="13">
        <v>328911</v>
      </c>
      <c r="AF24" s="13">
        <v>332707</v>
      </c>
      <c r="AG24" s="13">
        <v>335460</v>
      </c>
      <c r="AH24" s="13">
        <v>338140</v>
      </c>
      <c r="AI24" s="13">
        <v>340255</v>
      </c>
      <c r="AJ24" s="13">
        <v>345954</v>
      </c>
      <c r="AK24" s="13">
        <v>351800</v>
      </c>
      <c r="AL24" s="13">
        <v>356243</v>
      </c>
      <c r="AM24" s="13">
        <v>361958</v>
      </c>
      <c r="AN24" s="13">
        <v>368439</v>
      </c>
      <c r="AO24" s="13">
        <v>373296</v>
      </c>
      <c r="AP24" s="13">
        <v>378797</v>
      </c>
      <c r="AQ24" s="13">
        <v>382897</v>
      </c>
      <c r="AR24" s="13">
        <v>386950</v>
      </c>
      <c r="AS24" s="13">
        <v>390692</v>
      </c>
      <c r="AT24" s="13">
        <v>394757</v>
      </c>
      <c r="AU24" s="13">
        <v>399035</v>
      </c>
      <c r="AV24" s="13">
        <v>405371</v>
      </c>
      <c r="AW24" s="13">
        <v>411587</v>
      </c>
      <c r="AX24" s="13">
        <v>415344</v>
      </c>
    </row>
    <row r="25" spans="1:50" s="1" customFormat="1" ht="13.5" customHeight="1">
      <c r="A25" s="31" t="s">
        <v>176</v>
      </c>
      <c r="B25" s="13"/>
      <c r="C25" s="13"/>
      <c r="D25" s="13">
        <v>298119</v>
      </c>
      <c r="E25" s="13">
        <v>310829</v>
      </c>
      <c r="F25" s="13">
        <v>380505</v>
      </c>
      <c r="G25" s="13">
        <v>391518</v>
      </c>
      <c r="H25" s="13">
        <v>407054</v>
      </c>
      <c r="I25" s="13">
        <v>428426</v>
      </c>
      <c r="J25" s="13">
        <v>448140</v>
      </c>
      <c r="K25" s="13">
        <v>467317</v>
      </c>
      <c r="L25" s="13">
        <v>485805</v>
      </c>
      <c r="M25" s="13">
        <v>507780</v>
      </c>
      <c r="N25" s="13">
        <v>527399</v>
      </c>
      <c r="O25" s="13">
        <v>546838</v>
      </c>
      <c r="P25" s="13">
        <v>561070</v>
      </c>
      <c r="Q25" s="13">
        <v>570661</v>
      </c>
      <c r="R25" s="13">
        <v>579726</v>
      </c>
      <c r="S25" s="13">
        <v>585205</v>
      </c>
      <c r="T25" s="13">
        <v>593427</v>
      </c>
      <c r="U25" s="13">
        <v>607238</v>
      </c>
      <c r="V25" s="13">
        <v>621566</v>
      </c>
      <c r="W25" s="13">
        <v>636406</v>
      </c>
      <c r="X25" s="13">
        <v>655196</v>
      </c>
      <c r="Y25" s="13">
        <v>674936</v>
      </c>
      <c r="Z25" s="13">
        <v>695562</v>
      </c>
      <c r="AA25" s="13">
        <v>715107</v>
      </c>
      <c r="AB25" s="13">
        <v>730376</v>
      </c>
      <c r="AC25" s="13">
        <v>746780</v>
      </c>
      <c r="AD25" s="13">
        <v>761802</v>
      </c>
      <c r="AE25" s="13">
        <v>774197</v>
      </c>
      <c r="AF25" s="13">
        <v>794960</v>
      </c>
      <c r="AG25" s="13">
        <v>816601</v>
      </c>
      <c r="AH25" s="13">
        <v>832654</v>
      </c>
      <c r="AI25" s="13">
        <v>853221</v>
      </c>
      <c r="AJ25" s="13">
        <v>876384</v>
      </c>
      <c r="AK25" s="13">
        <v>901961</v>
      </c>
      <c r="AL25" s="13">
        <v>917788</v>
      </c>
      <c r="AM25" s="13">
        <v>940589</v>
      </c>
      <c r="AN25" s="13">
        <v>965790</v>
      </c>
      <c r="AO25" s="13">
        <v>983694</v>
      </c>
      <c r="AP25" s="13">
        <v>996706</v>
      </c>
      <c r="AQ25" s="13">
        <v>1009387</v>
      </c>
      <c r="AR25" s="13">
        <v>1021292</v>
      </c>
      <c r="AS25" s="13">
        <v>1032778</v>
      </c>
      <c r="AT25" s="13">
        <v>1044392</v>
      </c>
      <c r="AU25" s="13">
        <v>1055898</v>
      </c>
      <c r="AV25" s="13">
        <v>1066128</v>
      </c>
      <c r="AW25" s="13">
        <v>1073635</v>
      </c>
      <c r="AX25" s="13">
        <v>1082299</v>
      </c>
    </row>
    <row r="26" spans="1:50" s="1" customFormat="1" ht="13.5" customHeight="1">
      <c r="A26" s="31" t="s">
        <v>177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252376</v>
      </c>
      <c r="W26" s="13">
        <v>252906</v>
      </c>
      <c r="X26" s="13">
        <v>253016</v>
      </c>
      <c r="Y26" s="13">
        <v>253573</v>
      </c>
      <c r="Z26" s="13">
        <v>254001</v>
      </c>
      <c r="AA26" s="13">
        <v>254875</v>
      </c>
      <c r="AB26" s="13">
        <v>255994</v>
      </c>
      <c r="AC26" s="13">
        <v>256165</v>
      </c>
      <c r="AD26" s="13">
        <v>257597</v>
      </c>
      <c r="AE26" s="13">
        <v>258468</v>
      </c>
      <c r="AF26" s="13">
        <v>258698</v>
      </c>
      <c r="AG26" s="13">
        <v>258599</v>
      </c>
      <c r="AH26" s="13">
        <v>260368</v>
      </c>
      <c r="AI26" s="13">
        <v>261391</v>
      </c>
      <c r="AJ26" s="13">
        <v>262860</v>
      </c>
      <c r="AK26" s="13">
        <v>262822</v>
      </c>
      <c r="AL26" s="13">
        <v>263050</v>
      </c>
      <c r="AM26" s="13">
        <v>265109</v>
      </c>
      <c r="AN26" s="13">
        <v>266183</v>
      </c>
      <c r="AO26" s="13">
        <v>267993</v>
      </c>
      <c r="AP26" s="13">
        <v>267907</v>
      </c>
      <c r="AQ26" s="13">
        <v>269594</v>
      </c>
      <c r="AR26" s="13">
        <v>270341</v>
      </c>
      <c r="AS26" s="13">
        <v>271701</v>
      </c>
      <c r="AT26" s="13">
        <v>272364</v>
      </c>
      <c r="AU26" s="13">
        <v>273075</v>
      </c>
      <c r="AV26" s="13">
        <v>273793</v>
      </c>
      <c r="AW26" s="13">
        <v>273861</v>
      </c>
      <c r="AX26" s="13">
        <v>272390</v>
      </c>
    </row>
    <row r="27" spans="1:50" s="1" customFormat="1" ht="13.5" customHeight="1">
      <c r="A27" s="31" t="s">
        <v>178</v>
      </c>
      <c r="B27" s="13"/>
      <c r="C27" s="13"/>
      <c r="D27" s="13">
        <v>337602</v>
      </c>
      <c r="E27" s="13">
        <v>350066</v>
      </c>
      <c r="F27" s="13">
        <v>416009</v>
      </c>
      <c r="G27" s="13">
        <v>428853</v>
      </c>
      <c r="H27" s="13">
        <v>441556</v>
      </c>
      <c r="I27" s="13">
        <v>461838</v>
      </c>
      <c r="J27" s="13">
        <v>474835</v>
      </c>
      <c r="K27" s="13">
        <v>484699</v>
      </c>
      <c r="L27" s="13">
        <v>492880</v>
      </c>
      <c r="M27" s="13">
        <v>503549</v>
      </c>
      <c r="N27" s="13">
        <v>512734</v>
      </c>
      <c r="O27" s="13">
        <v>523568</v>
      </c>
      <c r="P27" s="13">
        <v>537217</v>
      </c>
      <c r="Q27" s="13">
        <v>546990</v>
      </c>
      <c r="R27" s="13">
        <v>558635</v>
      </c>
      <c r="S27" s="13">
        <v>572590</v>
      </c>
      <c r="T27" s="13">
        <v>583799</v>
      </c>
      <c r="U27" s="13">
        <v>594739</v>
      </c>
      <c r="V27" s="13">
        <v>609934</v>
      </c>
      <c r="W27" s="13">
        <v>622073</v>
      </c>
      <c r="X27" s="13">
        <v>631614</v>
      </c>
      <c r="Y27" s="13">
        <v>639888</v>
      </c>
      <c r="Z27" s="13">
        <v>646298</v>
      </c>
      <c r="AA27" s="13">
        <v>656927</v>
      </c>
      <c r="AB27" s="13">
        <v>667622</v>
      </c>
      <c r="AC27" s="13">
        <v>675685</v>
      </c>
      <c r="AD27" s="13">
        <v>683251</v>
      </c>
      <c r="AE27" s="13">
        <v>689541</v>
      </c>
      <c r="AF27" s="13">
        <v>694630</v>
      </c>
      <c r="AG27" s="13">
        <v>700470</v>
      </c>
      <c r="AH27" s="13">
        <v>702658</v>
      </c>
      <c r="AI27" s="13">
        <v>706811</v>
      </c>
      <c r="AJ27" s="13">
        <v>710954</v>
      </c>
      <c r="AK27" s="13">
        <v>717811</v>
      </c>
      <c r="AL27" s="13">
        <v>721832</v>
      </c>
      <c r="AM27" s="13">
        <v>728060</v>
      </c>
      <c r="AN27" s="13">
        <v>734650</v>
      </c>
      <c r="AO27" s="13">
        <v>740846</v>
      </c>
      <c r="AP27" s="13">
        <v>745081</v>
      </c>
      <c r="AQ27" s="13">
        <v>749628</v>
      </c>
      <c r="AR27" s="13">
        <v>754917</v>
      </c>
      <c r="AS27" s="13">
        <v>756859</v>
      </c>
      <c r="AT27" s="13">
        <v>760037</v>
      </c>
      <c r="AU27" s="13">
        <v>764658</v>
      </c>
      <c r="AV27" s="13">
        <v>768453</v>
      </c>
      <c r="AW27" s="13">
        <v>771060</v>
      </c>
      <c r="AX27" s="13">
        <v>772273</v>
      </c>
    </row>
    <row r="28" spans="1:50" s="1" customFormat="1" ht="13.5" customHeight="1">
      <c r="A28" s="30" t="s">
        <v>179</v>
      </c>
      <c r="B28" s="68"/>
      <c r="C28" s="68"/>
      <c r="D28" s="68">
        <v>898655</v>
      </c>
      <c r="E28" s="68">
        <v>936925</v>
      </c>
      <c r="F28" s="68">
        <v>1174883</v>
      </c>
      <c r="G28" s="13">
        <v>1224642</v>
      </c>
      <c r="H28" s="13">
        <v>1604543</v>
      </c>
      <c r="I28" s="13">
        <v>1689723</v>
      </c>
      <c r="J28" s="13">
        <v>1769568</v>
      </c>
      <c r="K28" s="13">
        <v>1839641</v>
      </c>
      <c r="L28" s="13">
        <v>1909067</v>
      </c>
      <c r="M28" s="13">
        <v>1958396</v>
      </c>
      <c r="N28" s="13">
        <v>2003604</v>
      </c>
      <c r="O28" s="13">
        <v>2043318</v>
      </c>
      <c r="P28" s="13">
        <v>2089288</v>
      </c>
      <c r="Q28" s="13">
        <v>2127625</v>
      </c>
      <c r="R28" s="13">
        <v>2163605</v>
      </c>
      <c r="S28" s="13">
        <v>2196237</v>
      </c>
      <c r="T28" s="13">
        <v>2220427</v>
      </c>
      <c r="U28" s="13">
        <v>2270983</v>
      </c>
      <c r="V28" s="13">
        <v>2327641</v>
      </c>
      <c r="W28" s="13">
        <v>2388374</v>
      </c>
      <c r="X28" s="13">
        <v>2449702</v>
      </c>
      <c r="Y28" s="13">
        <v>2507620</v>
      </c>
      <c r="Z28" s="13">
        <v>2575180</v>
      </c>
      <c r="AA28" s="13">
        <v>2637100</v>
      </c>
      <c r="AB28" s="13">
        <v>2681857</v>
      </c>
      <c r="AC28" s="13">
        <v>2702678</v>
      </c>
      <c r="AD28" s="13">
        <v>2719659</v>
      </c>
      <c r="AE28" s="13">
        <v>2717992</v>
      </c>
      <c r="AF28" s="13">
        <v>2696073</v>
      </c>
      <c r="AG28" s="13">
        <v>2653245</v>
      </c>
      <c r="AH28" s="13">
        <v>2653578</v>
      </c>
      <c r="AI28" s="13">
        <v>2632863</v>
      </c>
      <c r="AJ28" s="13">
        <v>2605374</v>
      </c>
      <c r="AK28" s="13">
        <v>2598493</v>
      </c>
      <c r="AL28" s="13">
        <v>2639939</v>
      </c>
      <c r="AM28" s="13">
        <v>2641312</v>
      </c>
      <c r="AN28" s="13">
        <v>2646474</v>
      </c>
      <c r="AO28" s="13">
        <v>2633802</v>
      </c>
      <c r="AP28" s="13">
        <v>2641856</v>
      </c>
      <c r="AQ28" s="13">
        <v>2627138</v>
      </c>
      <c r="AR28" s="13">
        <v>2622472</v>
      </c>
      <c r="AS28" s="13">
        <v>2616375</v>
      </c>
      <c r="AT28" s="13">
        <v>2632242</v>
      </c>
      <c r="AU28" s="13">
        <v>2629269</v>
      </c>
      <c r="AV28" s="13">
        <v>2622923</v>
      </c>
      <c r="AW28" s="13">
        <v>2607428</v>
      </c>
      <c r="AX28" s="13">
        <v>2618772</v>
      </c>
    </row>
    <row r="29" spans="1:50" s="1" customFormat="1" ht="13.5" customHeight="1">
      <c r="A29" s="30" t="s">
        <v>180</v>
      </c>
      <c r="B29" s="68"/>
      <c r="C29" s="68"/>
      <c r="D29" s="68">
        <v>467931</v>
      </c>
      <c r="E29" s="68">
        <v>491602</v>
      </c>
      <c r="F29" s="68">
        <v>632662</v>
      </c>
      <c r="G29" s="68">
        <v>669146</v>
      </c>
      <c r="H29" s="68">
        <v>719899</v>
      </c>
      <c r="I29" s="68">
        <v>784502</v>
      </c>
      <c r="J29" s="68">
        <v>828191</v>
      </c>
      <c r="K29" s="68">
        <v>871824</v>
      </c>
      <c r="L29" s="68">
        <v>906527</v>
      </c>
      <c r="M29" s="68">
        <v>940336</v>
      </c>
      <c r="N29" s="68">
        <v>972828</v>
      </c>
      <c r="O29" s="68">
        <v>998919</v>
      </c>
      <c r="P29" s="68">
        <v>1019900</v>
      </c>
      <c r="Q29" s="68">
        <v>1041364</v>
      </c>
      <c r="R29" s="68">
        <v>1063797</v>
      </c>
      <c r="S29" s="13">
        <v>1172977</v>
      </c>
      <c r="T29" s="13">
        <v>1202123</v>
      </c>
      <c r="U29" s="13">
        <v>1227454</v>
      </c>
      <c r="V29" s="13">
        <v>1248175</v>
      </c>
      <c r="W29" s="13">
        <v>1261743</v>
      </c>
      <c r="X29" s="13">
        <v>1285132</v>
      </c>
      <c r="Y29" s="13">
        <v>1302849</v>
      </c>
      <c r="Z29" s="13">
        <v>1320552</v>
      </c>
      <c r="AA29" s="13">
        <v>1342797</v>
      </c>
      <c r="AB29" s="13">
        <v>1362086</v>
      </c>
      <c r="AC29" s="13">
        <v>1374231</v>
      </c>
      <c r="AD29" s="13">
        <v>1386723</v>
      </c>
      <c r="AE29" s="13">
        <v>1396425</v>
      </c>
      <c r="AF29" s="13">
        <v>1405909</v>
      </c>
      <c r="AG29" s="13">
        <v>1405349</v>
      </c>
      <c r="AH29" s="13">
        <v>1416248</v>
      </c>
      <c r="AI29" s="13">
        <v>1426035</v>
      </c>
      <c r="AJ29" s="13">
        <v>1433621</v>
      </c>
      <c r="AK29" s="13">
        <v>1436142</v>
      </c>
      <c r="AL29" s="13">
        <v>1462302</v>
      </c>
      <c r="AM29" s="13">
        <v>1475505</v>
      </c>
      <c r="AN29" s="13">
        <v>1490560</v>
      </c>
      <c r="AO29" s="13">
        <v>1494457</v>
      </c>
      <c r="AP29" s="13">
        <v>1509510</v>
      </c>
      <c r="AQ29" s="13">
        <v>1509350</v>
      </c>
      <c r="AR29" s="13">
        <v>1512677</v>
      </c>
      <c r="AS29" s="13">
        <v>1510649</v>
      </c>
      <c r="AT29" s="13">
        <v>1514706</v>
      </c>
      <c r="AU29" s="13">
        <v>1520555</v>
      </c>
      <c r="AV29" s="13">
        <v>1525642</v>
      </c>
      <c r="AW29" s="13">
        <v>1527914</v>
      </c>
      <c r="AX29" s="13">
        <v>1529947</v>
      </c>
    </row>
    <row r="30" spans="1:50" s="1" customFormat="1" ht="13.5" customHeight="1">
      <c r="A30" s="30" t="s">
        <v>181</v>
      </c>
      <c r="B30" s="13"/>
      <c r="C30" s="13"/>
      <c r="D30" s="67" t="s">
        <v>333</v>
      </c>
      <c r="E30" s="67" t="s">
        <v>333</v>
      </c>
      <c r="F30" s="13">
        <v>72710</v>
      </c>
      <c r="G30" s="13">
        <v>74512</v>
      </c>
      <c r="H30" s="13">
        <v>75621</v>
      </c>
      <c r="I30" s="13">
        <v>77114</v>
      </c>
      <c r="J30" s="13">
        <v>77947</v>
      </c>
      <c r="K30" s="13">
        <v>78393</v>
      </c>
      <c r="L30" s="13">
        <v>78726</v>
      </c>
      <c r="M30" s="13">
        <v>77637</v>
      </c>
      <c r="N30" s="13">
        <v>74943</v>
      </c>
      <c r="O30" s="13">
        <v>73387</v>
      </c>
      <c r="P30" s="13">
        <v>71547</v>
      </c>
      <c r="Q30" s="13">
        <v>68926</v>
      </c>
      <c r="R30" s="13">
        <v>66777</v>
      </c>
      <c r="S30" s="13">
        <v>63753</v>
      </c>
      <c r="T30" s="13">
        <v>60941</v>
      </c>
      <c r="U30" s="13">
        <v>58447</v>
      </c>
      <c r="V30" s="13">
        <v>57831</v>
      </c>
      <c r="W30" s="13">
        <v>57600</v>
      </c>
      <c r="X30" s="13">
        <v>56682</v>
      </c>
      <c r="Y30" s="13">
        <v>55772</v>
      </c>
      <c r="Z30" s="13">
        <v>54472</v>
      </c>
      <c r="AA30" s="13">
        <v>52398</v>
      </c>
      <c r="AB30" s="13">
        <v>50585</v>
      </c>
      <c r="AC30" s="13">
        <v>49147</v>
      </c>
      <c r="AD30" s="13">
        <v>48339</v>
      </c>
      <c r="AE30" s="13">
        <v>48989</v>
      </c>
      <c r="AF30" s="13">
        <v>50128</v>
      </c>
      <c r="AG30" s="13">
        <v>51410</v>
      </c>
      <c r="AH30" s="13">
        <v>52082</v>
      </c>
      <c r="AI30" s="13">
        <v>53250</v>
      </c>
      <c r="AJ30" s="13">
        <v>53985</v>
      </c>
      <c r="AK30" s="13">
        <v>59499</v>
      </c>
      <c r="AL30" s="13">
        <v>57715</v>
      </c>
      <c r="AM30" s="13">
        <v>58291</v>
      </c>
      <c r="AN30" s="13">
        <v>60565</v>
      </c>
      <c r="AO30" s="13">
        <v>65809</v>
      </c>
      <c r="AP30" s="13">
        <v>67696</v>
      </c>
      <c r="AQ30" s="13">
        <v>69789</v>
      </c>
      <c r="AR30" s="13">
        <v>73815</v>
      </c>
      <c r="AS30" s="13">
        <v>80609</v>
      </c>
      <c r="AT30" s="13">
        <v>86277</v>
      </c>
      <c r="AU30" s="13">
        <v>91493</v>
      </c>
      <c r="AV30" s="13">
        <v>94325</v>
      </c>
      <c r="AW30" s="13">
        <v>103722</v>
      </c>
      <c r="AX30" s="13">
        <v>107308</v>
      </c>
    </row>
    <row r="31" spans="1:50" s="1" customFormat="1" ht="13.5" customHeight="1">
      <c r="A31" s="31" t="s">
        <v>182</v>
      </c>
      <c r="B31" s="13"/>
      <c r="C31" s="13"/>
      <c r="D31" s="67" t="s">
        <v>334</v>
      </c>
      <c r="E31" s="67" t="s">
        <v>334</v>
      </c>
      <c r="F31" s="13">
        <v>56842</v>
      </c>
      <c r="G31" s="13">
        <v>58304</v>
      </c>
      <c r="H31" s="13">
        <v>59140</v>
      </c>
      <c r="I31" s="13">
        <v>60359</v>
      </c>
      <c r="J31" s="13">
        <v>61008</v>
      </c>
      <c r="K31" s="13">
        <v>61305</v>
      </c>
      <c r="L31" s="13">
        <v>61976</v>
      </c>
      <c r="M31" s="13">
        <v>61422</v>
      </c>
      <c r="N31" s="13">
        <v>60099</v>
      </c>
      <c r="O31" s="13">
        <v>59668</v>
      </c>
      <c r="P31" s="13">
        <v>58743</v>
      </c>
      <c r="Q31" s="13">
        <v>57504</v>
      </c>
      <c r="R31" s="13">
        <v>56099</v>
      </c>
      <c r="S31" s="13">
        <v>53944</v>
      </c>
      <c r="T31" s="13">
        <v>51883</v>
      </c>
      <c r="U31" s="13">
        <v>50248</v>
      </c>
      <c r="V31" s="13">
        <v>50320</v>
      </c>
      <c r="W31" s="13">
        <v>50262</v>
      </c>
      <c r="X31" s="13">
        <v>49559</v>
      </c>
      <c r="Y31" s="13">
        <v>48846</v>
      </c>
      <c r="Z31" s="13">
        <v>47779</v>
      </c>
      <c r="AA31" s="13">
        <v>45987</v>
      </c>
      <c r="AB31" s="13">
        <v>44427</v>
      </c>
      <c r="AC31" s="13">
        <v>43249</v>
      </c>
      <c r="AD31" s="13">
        <v>42754</v>
      </c>
      <c r="AE31" s="13">
        <v>43442</v>
      </c>
      <c r="AF31" s="13">
        <v>44170</v>
      </c>
      <c r="AG31" s="13">
        <v>45807</v>
      </c>
      <c r="AH31" s="13">
        <v>46516</v>
      </c>
      <c r="AI31" s="13">
        <v>47394</v>
      </c>
      <c r="AJ31" s="13">
        <v>47924</v>
      </c>
      <c r="AK31" s="13">
        <v>51080</v>
      </c>
      <c r="AL31" s="13">
        <v>51060</v>
      </c>
      <c r="AM31" s="13">
        <v>51731</v>
      </c>
      <c r="AN31" s="13">
        <v>53832</v>
      </c>
      <c r="AO31" s="13">
        <v>56958</v>
      </c>
      <c r="AP31" s="13">
        <v>58933</v>
      </c>
      <c r="AQ31" s="13">
        <v>60983</v>
      </c>
      <c r="AR31" s="13">
        <v>64456</v>
      </c>
      <c r="AS31" s="13">
        <v>70264</v>
      </c>
      <c r="AT31" s="13">
        <v>76491</v>
      </c>
      <c r="AU31" s="13">
        <v>81547</v>
      </c>
      <c r="AV31" s="13">
        <v>84570</v>
      </c>
      <c r="AW31" s="13">
        <v>93803</v>
      </c>
      <c r="AX31" s="13">
        <v>97364</v>
      </c>
    </row>
    <row r="32" spans="1:50" s="1" customFormat="1" ht="13.5" customHeight="1">
      <c r="A32" s="31" t="s">
        <v>183</v>
      </c>
      <c r="B32" s="13"/>
      <c r="C32" s="13"/>
      <c r="D32" s="67" t="s">
        <v>334</v>
      </c>
      <c r="E32" s="67" t="s">
        <v>334</v>
      </c>
      <c r="F32" s="13">
        <v>15868</v>
      </c>
      <c r="G32" s="13">
        <v>16208</v>
      </c>
      <c r="H32" s="13">
        <v>16481</v>
      </c>
      <c r="I32" s="13">
        <v>16755</v>
      </c>
      <c r="J32" s="13">
        <v>16939</v>
      </c>
      <c r="K32" s="13">
        <v>17088</v>
      </c>
      <c r="L32" s="13">
        <v>16750</v>
      </c>
      <c r="M32" s="13">
        <v>16215</v>
      </c>
      <c r="N32" s="13">
        <v>14844</v>
      </c>
      <c r="O32" s="13">
        <v>13719</v>
      </c>
      <c r="P32" s="13">
        <v>12804</v>
      </c>
      <c r="Q32" s="13">
        <v>11422</v>
      </c>
      <c r="R32" s="13">
        <v>10678</v>
      </c>
      <c r="S32" s="13">
        <v>9809</v>
      </c>
      <c r="T32" s="13">
        <v>9058</v>
      </c>
      <c r="U32" s="13">
        <v>8199</v>
      </c>
      <c r="V32" s="13">
        <v>7511</v>
      </c>
      <c r="W32" s="13">
        <v>7338</v>
      </c>
      <c r="X32" s="13">
        <v>7123</v>
      </c>
      <c r="Y32" s="13">
        <v>6926</v>
      </c>
      <c r="Z32" s="13">
        <v>6693</v>
      </c>
      <c r="AA32" s="13">
        <v>6411</v>
      </c>
      <c r="AB32" s="13">
        <v>6158</v>
      </c>
      <c r="AC32" s="13">
        <v>5898</v>
      </c>
      <c r="AD32" s="13">
        <v>5585</v>
      </c>
      <c r="AE32" s="13">
        <v>5547</v>
      </c>
      <c r="AF32" s="13">
        <v>5958</v>
      </c>
      <c r="AG32" s="13">
        <v>5603</v>
      </c>
      <c r="AH32" s="13">
        <v>5566</v>
      </c>
      <c r="AI32" s="13">
        <v>5856</v>
      </c>
      <c r="AJ32" s="13">
        <v>6061</v>
      </c>
      <c r="AK32" s="13">
        <v>8419</v>
      </c>
      <c r="AL32" s="13">
        <v>6655</v>
      </c>
      <c r="AM32" s="13">
        <v>6560</v>
      </c>
      <c r="AN32" s="13">
        <v>6733</v>
      </c>
      <c r="AO32" s="13">
        <v>8851</v>
      </c>
      <c r="AP32" s="13">
        <v>8763</v>
      </c>
      <c r="AQ32" s="13">
        <v>8806</v>
      </c>
      <c r="AR32" s="13">
        <v>9359</v>
      </c>
      <c r="AS32" s="13">
        <v>10345</v>
      </c>
      <c r="AT32" s="13">
        <v>9786</v>
      </c>
      <c r="AU32" s="13">
        <v>9946</v>
      </c>
      <c r="AV32" s="13">
        <v>9755</v>
      </c>
      <c r="AW32" s="13">
        <v>9919</v>
      </c>
      <c r="AX32" s="13">
        <v>9944</v>
      </c>
    </row>
    <row r="33" spans="1:50" s="1" customFormat="1" ht="13.5" customHeight="1">
      <c r="A33" s="33" t="s">
        <v>184</v>
      </c>
      <c r="B33" s="37"/>
      <c r="C33" s="37"/>
      <c r="D33" s="37">
        <v>108035</v>
      </c>
      <c r="E33" s="37">
        <v>114987</v>
      </c>
      <c r="F33" s="37">
        <v>156125</v>
      </c>
      <c r="G33" s="37">
        <v>165425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1:50" s="18" customFormat="1" ht="18.75" customHeight="1">
      <c r="A34" s="34" t="s">
        <v>185</v>
      </c>
      <c r="B34" s="38">
        <f aca="true" t="shared" si="0" ref="B34:I34">SUM(B35:B38)</f>
        <v>0</v>
      </c>
      <c r="C34" s="38">
        <f t="shared" si="0"/>
        <v>0</v>
      </c>
      <c r="D34" s="38">
        <f t="shared" si="0"/>
        <v>10792202</v>
      </c>
      <c r="E34" s="38">
        <f t="shared" si="0"/>
        <v>11149139</v>
      </c>
      <c r="F34" s="38">
        <f t="shared" si="0"/>
        <v>12992763</v>
      </c>
      <c r="G34" s="38">
        <f t="shared" si="0"/>
        <v>13296571</v>
      </c>
      <c r="H34" s="38">
        <f t="shared" si="0"/>
        <v>13650370</v>
      </c>
      <c r="I34" s="38">
        <f t="shared" si="0"/>
        <v>14312477</v>
      </c>
      <c r="J34" s="38">
        <f aca="true" t="shared" si="1" ref="J34:P34">SUM(J35:J38)</f>
        <v>14675964</v>
      </c>
      <c r="K34" s="38">
        <f t="shared" si="1"/>
        <v>14994823</v>
      </c>
      <c r="L34" s="38">
        <f t="shared" si="1"/>
        <v>15289048</v>
      </c>
      <c r="M34" s="38">
        <f t="shared" si="1"/>
        <v>15564830</v>
      </c>
      <c r="N34" s="38">
        <f t="shared" si="1"/>
        <v>15852224</v>
      </c>
      <c r="O34" s="38">
        <f t="shared" si="1"/>
        <v>16149702</v>
      </c>
      <c r="P34" s="38">
        <f t="shared" si="1"/>
        <v>16508190</v>
      </c>
      <c r="Q34" s="38">
        <f aca="true" t="shared" si="2" ref="Q34:V34">SUM(Q35:Q38)</f>
        <v>16813127</v>
      </c>
      <c r="R34" s="38">
        <f t="shared" si="2"/>
        <v>17135714</v>
      </c>
      <c r="S34" s="38">
        <f t="shared" si="2"/>
        <v>17479314</v>
      </c>
      <c r="T34" s="38">
        <f t="shared" si="2"/>
        <v>17805067</v>
      </c>
      <c r="U34" s="38">
        <f t="shared" si="2"/>
        <v>18135508</v>
      </c>
      <c r="V34" s="38">
        <f t="shared" si="2"/>
        <v>18457923</v>
      </c>
      <c r="W34" s="38">
        <f aca="true" t="shared" si="3" ref="W34:AB34">SUM(W35:W38)</f>
        <v>18732938</v>
      </c>
      <c r="X34" s="38">
        <f t="shared" si="3"/>
        <v>19012512</v>
      </c>
      <c r="Y34" s="38">
        <f t="shared" si="3"/>
        <v>19258053</v>
      </c>
      <c r="Z34" s="38">
        <f t="shared" si="3"/>
        <v>19454610</v>
      </c>
      <c r="AA34" s="38">
        <f t="shared" si="3"/>
        <v>19672612</v>
      </c>
      <c r="AB34" s="38">
        <f t="shared" si="3"/>
        <v>19903812</v>
      </c>
      <c r="AC34" s="38">
        <f aca="true" t="shared" si="4" ref="AC34:AH34">SUM(AC35:AC38)</f>
        <v>20107440</v>
      </c>
      <c r="AD34" s="38">
        <f t="shared" si="4"/>
        <v>20352966</v>
      </c>
      <c r="AE34" s="38">
        <f t="shared" si="4"/>
        <v>20556842</v>
      </c>
      <c r="AF34" s="38">
        <f t="shared" si="4"/>
        <v>20752494</v>
      </c>
      <c r="AG34" s="38">
        <f t="shared" si="4"/>
        <v>20944006</v>
      </c>
      <c r="AH34" s="38">
        <f t="shared" si="4"/>
        <v>21125792</v>
      </c>
      <c r="AI34" s="38">
        <f aca="true" t="shared" si="5" ref="AI34:AP34">SUM(AI35:AI38)</f>
        <v>21304181</v>
      </c>
      <c r="AJ34" s="38">
        <f t="shared" si="5"/>
        <v>21471448</v>
      </c>
      <c r="AK34" s="38">
        <f t="shared" si="5"/>
        <v>21683316</v>
      </c>
      <c r="AL34" s="38">
        <f t="shared" si="5"/>
        <v>21870876</v>
      </c>
      <c r="AM34" s="38">
        <f t="shared" si="5"/>
        <v>22034096</v>
      </c>
      <c r="AN34" s="38">
        <f>SUM(AN35:AN38)</f>
        <v>22216107</v>
      </c>
      <c r="AO34" s="38">
        <f>SUM(AO35:AO38)</f>
        <v>22339759</v>
      </c>
      <c r="AP34" s="38">
        <f t="shared" si="5"/>
        <v>22453080</v>
      </c>
      <c r="AQ34" s="38">
        <f aca="true" t="shared" si="6" ref="AQ34:AV34">SUM(AQ35:AQ38)</f>
        <v>22534761</v>
      </c>
      <c r="AR34" s="38">
        <f t="shared" si="6"/>
        <v>22615307</v>
      </c>
      <c r="AS34" s="38">
        <f t="shared" si="6"/>
        <v>22689774</v>
      </c>
      <c r="AT34" s="38">
        <f t="shared" si="6"/>
        <v>22790250</v>
      </c>
      <c r="AU34" s="38">
        <f t="shared" si="6"/>
        <v>22866867</v>
      </c>
      <c r="AV34" s="38">
        <f t="shared" si="6"/>
        <v>22942706</v>
      </c>
      <c r="AW34" s="38">
        <f>SUM(AW35:AW38)</f>
        <v>23016050</v>
      </c>
      <c r="AX34" s="38">
        <f>SUM(AX35:AX38)</f>
        <v>23054815</v>
      </c>
    </row>
    <row r="35" spans="1:50" s="19" customFormat="1" ht="12.75" customHeight="1">
      <c r="A35" s="35" t="s">
        <v>186</v>
      </c>
      <c r="B35" s="39">
        <f aca="true" t="shared" si="7" ref="B35:G35">SUM(B$28,B$23:B$24,B$7:B$10)+B33</f>
        <v>0</v>
      </c>
      <c r="C35" s="39">
        <f t="shared" si="7"/>
        <v>0</v>
      </c>
      <c r="D35" s="39">
        <f t="shared" si="7"/>
        <v>3364068</v>
      </c>
      <c r="E35" s="39">
        <f t="shared" si="7"/>
        <v>3495330</v>
      </c>
      <c r="F35" s="39">
        <f t="shared" si="7"/>
        <v>4270794</v>
      </c>
      <c r="G35" s="39">
        <f t="shared" si="7"/>
        <v>4420553</v>
      </c>
      <c r="H35" s="39">
        <f aca="true" t="shared" si="8" ref="H35:AC35">SUM(H$28,H$23:H$24,H$7:H$10)</f>
        <v>4596010</v>
      </c>
      <c r="I35" s="39">
        <f t="shared" si="8"/>
        <v>4862180</v>
      </c>
      <c r="J35" s="39">
        <f t="shared" si="8"/>
        <v>5061373</v>
      </c>
      <c r="K35" s="39">
        <f t="shared" si="8"/>
        <v>5232770</v>
      </c>
      <c r="L35" s="39">
        <f t="shared" si="8"/>
        <v>5407052</v>
      </c>
      <c r="M35" s="39">
        <f t="shared" si="8"/>
        <v>5578677</v>
      </c>
      <c r="N35" s="39">
        <f>SUM(N$28,N$23:N$24,N$7:N$10)</f>
        <v>5749819</v>
      </c>
      <c r="O35" s="39">
        <f t="shared" si="8"/>
        <v>5920564</v>
      </c>
      <c r="P35" s="39">
        <f t="shared" si="8"/>
        <v>6140567</v>
      </c>
      <c r="Q35" s="39">
        <f t="shared" si="8"/>
        <v>6338148</v>
      </c>
      <c r="R35" s="39">
        <f t="shared" si="8"/>
        <v>6553136</v>
      </c>
      <c r="S35" s="39">
        <f t="shared" si="8"/>
        <v>6766307</v>
      </c>
      <c r="T35" s="39">
        <f t="shared" si="8"/>
        <v>6961776</v>
      </c>
      <c r="U35" s="39">
        <f t="shared" si="8"/>
        <v>7160907</v>
      </c>
      <c r="V35" s="39">
        <f t="shared" si="8"/>
        <v>7352881</v>
      </c>
      <c r="W35" s="39">
        <f t="shared" si="8"/>
        <v>7521265</v>
      </c>
      <c r="X35" s="39">
        <f t="shared" si="8"/>
        <v>7693757</v>
      </c>
      <c r="Y35" s="39">
        <f t="shared" si="8"/>
        <v>7854633</v>
      </c>
      <c r="Z35" s="39">
        <f t="shared" si="8"/>
        <v>8006040</v>
      </c>
      <c r="AA35" s="39">
        <f t="shared" si="8"/>
        <v>8170001</v>
      </c>
      <c r="AB35" s="39">
        <f t="shared" si="8"/>
        <v>8337978</v>
      </c>
      <c r="AC35" s="39">
        <f t="shared" si="8"/>
        <v>8481905</v>
      </c>
      <c r="AD35" s="39">
        <f aca="true" t="shared" si="9" ref="AD35:AM35">SUM(AD$28,AD$23:AD$24,AD$7:AD$10)</f>
        <v>8625648</v>
      </c>
      <c r="AE35" s="39">
        <f t="shared" si="9"/>
        <v>8728448</v>
      </c>
      <c r="AF35" s="39">
        <f t="shared" si="9"/>
        <v>8808679</v>
      </c>
      <c r="AG35" s="39">
        <f t="shared" si="9"/>
        <v>8878096</v>
      </c>
      <c r="AH35" s="39">
        <f>SUM(AH$28,AH$23:AH$24,AH$7:AH$10)</f>
        <v>8966471</v>
      </c>
      <c r="AI35" s="39">
        <f t="shared" si="9"/>
        <v>9045251</v>
      </c>
      <c r="AJ35" s="39">
        <f t="shared" si="9"/>
        <v>9131334</v>
      </c>
      <c r="AK35" s="39">
        <f>SUM(AK$28,AK$23:AK$24,AK$7:AK$10)</f>
        <v>9252993</v>
      </c>
      <c r="AL35" s="39">
        <f t="shared" si="9"/>
        <v>9382515</v>
      </c>
      <c r="AM35" s="39">
        <f t="shared" si="9"/>
        <v>9489451</v>
      </c>
      <c r="AN35" s="39">
        <f aca="true" t="shared" si="10" ref="AN35:AX35">SUM(AN$28,AN$23:AN$24,AN$7:AN$10)</f>
        <v>9608750</v>
      </c>
      <c r="AO35" s="39">
        <f t="shared" si="10"/>
        <v>9683378</v>
      </c>
      <c r="AP35" s="39">
        <f t="shared" si="10"/>
        <v>9762938</v>
      </c>
      <c r="AQ35" s="39">
        <f t="shared" si="10"/>
        <v>9823457</v>
      </c>
      <c r="AR35" s="39">
        <f t="shared" si="10"/>
        <v>9892419</v>
      </c>
      <c r="AS35" s="39">
        <f t="shared" si="10"/>
        <v>9955050</v>
      </c>
      <c r="AT35" s="39">
        <f t="shared" si="10"/>
        <v>10044006</v>
      </c>
      <c r="AU35" s="39">
        <f t="shared" si="10"/>
        <v>10107903</v>
      </c>
      <c r="AV35" s="39">
        <f t="shared" si="10"/>
        <v>10173864</v>
      </c>
      <c r="AW35" s="39">
        <f t="shared" si="10"/>
        <v>10232278</v>
      </c>
      <c r="AX35" s="39">
        <f t="shared" si="10"/>
        <v>10291178</v>
      </c>
    </row>
    <row r="36" spans="1:50" s="19" customFormat="1" ht="12.75" customHeight="1">
      <c r="A36" s="36" t="s">
        <v>187</v>
      </c>
      <c r="B36" s="39">
        <f>SUM(B25,B11,B12,B13,B14,B15)</f>
        <v>0</v>
      </c>
      <c r="C36" s="39">
        <f>SUM(C25,C11,C12,C13,C14,C15)</f>
        <v>0</v>
      </c>
      <c r="D36" s="39">
        <f>SUM(D25,D11,D12,D13,D14,D15)</f>
        <v>3304823</v>
      </c>
      <c r="E36" s="39">
        <f>SUM(E25,E11,E12,E13,E14,E15)</f>
        <v>3387885</v>
      </c>
      <c r="F36" s="39">
        <f aca="true" t="shared" si="11" ref="F36:AC36">SUM(F$25,F$11:F$15)</f>
        <v>3802388</v>
      </c>
      <c r="G36" s="39">
        <f t="shared" si="11"/>
        <v>3850497</v>
      </c>
      <c r="H36" s="39">
        <f t="shared" si="11"/>
        <v>3911465</v>
      </c>
      <c r="I36" s="39">
        <f t="shared" si="11"/>
        <v>4056151</v>
      </c>
      <c r="J36" s="39">
        <f t="shared" si="11"/>
        <v>4120651</v>
      </c>
      <c r="K36" s="39">
        <f t="shared" si="11"/>
        <v>4178427</v>
      </c>
      <c r="L36" s="39">
        <f t="shared" si="11"/>
        <v>4227229</v>
      </c>
      <c r="M36" s="39">
        <f t="shared" si="11"/>
        <v>4270484</v>
      </c>
      <c r="N36" s="39">
        <f>SUM(N$25,N$11:N$15)</f>
        <v>4316357</v>
      </c>
      <c r="O36" s="39">
        <f t="shared" si="11"/>
        <v>4369448</v>
      </c>
      <c r="P36" s="39">
        <f t="shared" si="11"/>
        <v>4429552</v>
      </c>
      <c r="Q36" s="39">
        <f t="shared" si="11"/>
        <v>4480116</v>
      </c>
      <c r="R36" s="39">
        <f t="shared" si="11"/>
        <v>4526503</v>
      </c>
      <c r="S36" s="39">
        <f t="shared" si="11"/>
        <v>4576679</v>
      </c>
      <c r="T36" s="39">
        <f t="shared" si="11"/>
        <v>4636221</v>
      </c>
      <c r="U36" s="39">
        <f t="shared" si="11"/>
        <v>4702022</v>
      </c>
      <c r="V36" s="39">
        <f t="shared" si="11"/>
        <v>4762255</v>
      </c>
      <c r="W36" s="39">
        <f t="shared" si="11"/>
        <v>4813443</v>
      </c>
      <c r="X36" s="39">
        <f t="shared" si="11"/>
        <v>4871221</v>
      </c>
      <c r="Y36" s="39">
        <f t="shared" si="11"/>
        <v>4917435</v>
      </c>
      <c r="Z36" s="39">
        <f t="shared" si="11"/>
        <v>4949451</v>
      </c>
      <c r="AA36" s="39">
        <f t="shared" si="11"/>
        <v>4983201</v>
      </c>
      <c r="AB36" s="39">
        <f t="shared" si="11"/>
        <v>5018527</v>
      </c>
      <c r="AC36" s="39">
        <f t="shared" si="11"/>
        <v>5052235</v>
      </c>
      <c r="AD36" s="39">
        <f aca="true" t="shared" si="12" ref="AD36:AM36">SUM(AD$25,AD$11:AD$15)</f>
        <v>5102974</v>
      </c>
      <c r="AE36" s="39">
        <f t="shared" si="12"/>
        <v>5159201</v>
      </c>
      <c r="AF36" s="39">
        <f t="shared" si="12"/>
        <v>5227214</v>
      </c>
      <c r="AG36" s="39">
        <f t="shared" si="12"/>
        <v>5298058</v>
      </c>
      <c r="AH36" s="39">
        <f>SUM(AH$25,AH$11:AH$15)</f>
        <v>5351972</v>
      </c>
      <c r="AI36" s="39">
        <f t="shared" si="12"/>
        <v>5407040</v>
      </c>
      <c r="AJ36" s="39">
        <f t="shared" si="12"/>
        <v>5454437</v>
      </c>
      <c r="AK36" s="39">
        <f>SUM(AK$25,AK$11:AK$15)</f>
        <v>5506430</v>
      </c>
      <c r="AL36" s="39">
        <f t="shared" si="12"/>
        <v>5541561</v>
      </c>
      <c r="AM36" s="39">
        <f t="shared" si="12"/>
        <v>5577719</v>
      </c>
      <c r="AN36" s="39">
        <f aca="true" t="shared" si="13" ref="AN36:AX36">SUM(AN$25,AN$11:AN$15)</f>
        <v>5615237</v>
      </c>
      <c r="AO36" s="39">
        <f t="shared" si="13"/>
        <v>5645982</v>
      </c>
      <c r="AP36" s="39">
        <f t="shared" si="13"/>
        <v>5669529</v>
      </c>
      <c r="AQ36" s="39">
        <f t="shared" si="13"/>
        <v>5688007</v>
      </c>
      <c r="AR36" s="39">
        <f t="shared" si="13"/>
        <v>5700922</v>
      </c>
      <c r="AS36" s="39">
        <f t="shared" si="13"/>
        <v>5712488</v>
      </c>
      <c r="AT36" s="39">
        <f t="shared" si="13"/>
        <v>5726543</v>
      </c>
      <c r="AU36" s="39">
        <f t="shared" si="13"/>
        <v>5740700</v>
      </c>
      <c r="AV36" s="39">
        <f t="shared" si="13"/>
        <v>5752831</v>
      </c>
      <c r="AW36" s="39">
        <f t="shared" si="13"/>
        <v>5763591</v>
      </c>
      <c r="AX36" s="39">
        <f t="shared" si="13"/>
        <v>5760817</v>
      </c>
    </row>
    <row r="37" spans="1:50" s="19" customFormat="1" ht="12.75" customHeight="1">
      <c r="A37" s="36" t="s">
        <v>188</v>
      </c>
      <c r="B37" s="39">
        <f>SUM(B27,,B29,B16,B17,B18,B19,B22)</f>
        <v>0</v>
      </c>
      <c r="C37" s="39">
        <f>SUM(C27,,C29,C16,C17,C18,C19,C22)</f>
        <v>0</v>
      </c>
      <c r="D37" s="39">
        <f>SUM(D27,,D29,D16,D17,D18,D19,D22)</f>
        <v>3662775</v>
      </c>
      <c r="E37" s="39">
        <f>SUM(E27,,E29,E16,E17,E18,E19,E22)</f>
        <v>3784691</v>
      </c>
      <c r="F37" s="39">
        <f aca="true" t="shared" si="14" ref="F37:AC37">SUM(F$26:F$27,F$29,F$16:F$19,F$22)</f>
        <v>4345025</v>
      </c>
      <c r="G37" s="39">
        <f t="shared" si="14"/>
        <v>4437816</v>
      </c>
      <c r="H37" s="39">
        <f t="shared" si="14"/>
        <v>4545844</v>
      </c>
      <c r="I37" s="39">
        <f t="shared" si="14"/>
        <v>4770368</v>
      </c>
      <c r="J37" s="39">
        <f t="shared" si="14"/>
        <v>4866380</v>
      </c>
      <c r="K37" s="39">
        <f t="shared" si="14"/>
        <v>4953552</v>
      </c>
      <c r="L37" s="39">
        <f t="shared" si="14"/>
        <v>5022420</v>
      </c>
      <c r="M37" s="39">
        <f t="shared" si="14"/>
        <v>5083978</v>
      </c>
      <c r="N37" s="39">
        <f>SUM(N$26:N$27,N$29,N$16:N$19,N$22)</f>
        <v>5152574</v>
      </c>
      <c r="O37" s="39">
        <f t="shared" si="14"/>
        <v>5221665</v>
      </c>
      <c r="P37" s="39">
        <f t="shared" si="14"/>
        <v>5298696</v>
      </c>
      <c r="Q37" s="39">
        <f t="shared" si="14"/>
        <v>5358818</v>
      </c>
      <c r="R37" s="39">
        <f t="shared" si="14"/>
        <v>5420750</v>
      </c>
      <c r="S37" s="39">
        <f t="shared" si="14"/>
        <v>5501778</v>
      </c>
      <c r="T37" s="39">
        <f t="shared" si="14"/>
        <v>5570674</v>
      </c>
      <c r="U37" s="39">
        <f t="shared" si="14"/>
        <v>5633949</v>
      </c>
      <c r="V37" s="39">
        <f t="shared" si="14"/>
        <v>5701598</v>
      </c>
      <c r="W37" s="39">
        <f t="shared" si="14"/>
        <v>5757384</v>
      </c>
      <c r="X37" s="39">
        <f t="shared" si="14"/>
        <v>5808460</v>
      </c>
      <c r="Y37" s="39">
        <f t="shared" si="14"/>
        <v>5848047</v>
      </c>
      <c r="Z37" s="39">
        <f t="shared" si="14"/>
        <v>5867302</v>
      </c>
      <c r="AA37" s="39">
        <f t="shared" si="14"/>
        <v>5896664</v>
      </c>
      <c r="AB37" s="39">
        <f t="shared" si="14"/>
        <v>5934657</v>
      </c>
      <c r="AC37" s="39">
        <f t="shared" si="14"/>
        <v>5964793</v>
      </c>
      <c r="AD37" s="39">
        <f aca="true" t="shared" si="15" ref="AD37:AM37">SUM(AD$26:AD$27,AD$29,AD$16:AD$19,AD$22)</f>
        <v>6015308</v>
      </c>
      <c r="AE37" s="39">
        <f t="shared" si="15"/>
        <v>6059816</v>
      </c>
      <c r="AF37" s="39">
        <f t="shared" si="15"/>
        <v>6105630</v>
      </c>
      <c r="AG37" s="39">
        <f t="shared" si="15"/>
        <v>6154852</v>
      </c>
      <c r="AH37" s="39">
        <f>SUM(AH$26:AH$27,AH$29,AH$16:AH$19,AH$22)</f>
        <v>6194384</v>
      </c>
      <c r="AI37" s="39">
        <f t="shared" si="15"/>
        <v>6238534</v>
      </c>
      <c r="AJ37" s="39">
        <f t="shared" si="15"/>
        <v>6273186</v>
      </c>
      <c r="AK37" s="39">
        <f>SUM(AK$26:AK$27,AK$29,AK$16:AK$19,AK$22)</f>
        <v>6312814</v>
      </c>
      <c r="AL37" s="39">
        <f t="shared" si="15"/>
        <v>6340262</v>
      </c>
      <c r="AM37" s="39">
        <f t="shared" si="15"/>
        <v>6363439</v>
      </c>
      <c r="AN37" s="39">
        <f>SUM(AN$26:AN$27,AN$29,AN$16:AN$19,AN$22)</f>
        <v>6393178</v>
      </c>
      <c r="AO37" s="39">
        <f aca="true" t="shared" si="16" ref="AO37:AX37">SUM(AO$26:AO$27,AO$29,AO$16:AO$19,AO$22)</f>
        <v>6412648</v>
      </c>
      <c r="AP37" s="39">
        <f t="shared" si="16"/>
        <v>6424494</v>
      </c>
      <c r="AQ37" s="39">
        <f t="shared" si="16"/>
        <v>6429309</v>
      </c>
      <c r="AR37" s="39">
        <f t="shared" si="16"/>
        <v>6432444</v>
      </c>
      <c r="AS37" s="39">
        <f t="shared" si="16"/>
        <v>6435995</v>
      </c>
      <c r="AT37" s="39">
        <f t="shared" si="16"/>
        <v>6438441</v>
      </c>
      <c r="AU37" s="39">
        <f t="shared" si="16"/>
        <v>6441302</v>
      </c>
      <c r="AV37" s="39">
        <f t="shared" si="16"/>
        <v>6442729</v>
      </c>
      <c r="AW37" s="39">
        <f t="shared" si="16"/>
        <v>6446720</v>
      </c>
      <c r="AX37" s="39">
        <f t="shared" si="16"/>
        <v>6433342</v>
      </c>
    </row>
    <row r="38" spans="1:50" s="19" customFormat="1" ht="12.75" customHeight="1">
      <c r="A38" s="36" t="s">
        <v>189</v>
      </c>
      <c r="B38" s="40">
        <f>SUM(B20,B21)</f>
        <v>0</v>
      </c>
      <c r="C38" s="40">
        <f>SUM(C20,C21)</f>
        <v>0</v>
      </c>
      <c r="D38" s="40">
        <f>SUM(D20,D21)</f>
        <v>460536</v>
      </c>
      <c r="E38" s="40">
        <f>SUM(E20,E21)</f>
        <v>481233</v>
      </c>
      <c r="F38" s="40">
        <f aca="true" t="shared" si="17" ref="F38:AC38">SUM(F$20:F$21)</f>
        <v>574556</v>
      </c>
      <c r="G38" s="40">
        <f t="shared" si="17"/>
        <v>587705</v>
      </c>
      <c r="H38" s="40">
        <f t="shared" si="17"/>
        <v>597051</v>
      </c>
      <c r="I38" s="40">
        <f t="shared" si="17"/>
        <v>623778</v>
      </c>
      <c r="J38" s="40">
        <f t="shared" si="17"/>
        <v>627560</v>
      </c>
      <c r="K38" s="40">
        <f t="shared" si="17"/>
        <v>630074</v>
      </c>
      <c r="L38" s="40">
        <f t="shared" si="17"/>
        <v>632347</v>
      </c>
      <c r="M38" s="40">
        <f t="shared" si="17"/>
        <v>631691</v>
      </c>
      <c r="N38" s="40">
        <f>SUM(N$20:N$21)</f>
        <v>633474</v>
      </c>
      <c r="O38" s="40">
        <f t="shared" si="17"/>
        <v>638025</v>
      </c>
      <c r="P38" s="40">
        <f t="shared" si="17"/>
        <v>639375</v>
      </c>
      <c r="Q38" s="40">
        <f t="shared" si="17"/>
        <v>636045</v>
      </c>
      <c r="R38" s="40">
        <f t="shared" si="17"/>
        <v>635325</v>
      </c>
      <c r="S38" s="40">
        <f t="shared" si="17"/>
        <v>634550</v>
      </c>
      <c r="T38" s="40">
        <f t="shared" si="17"/>
        <v>636396</v>
      </c>
      <c r="U38" s="40">
        <f t="shared" si="17"/>
        <v>638630</v>
      </c>
      <c r="V38" s="40">
        <f t="shared" si="17"/>
        <v>641189</v>
      </c>
      <c r="W38" s="40">
        <f t="shared" si="17"/>
        <v>640846</v>
      </c>
      <c r="X38" s="40">
        <f t="shared" si="17"/>
        <v>639074</v>
      </c>
      <c r="Y38" s="40">
        <f t="shared" si="17"/>
        <v>637938</v>
      </c>
      <c r="Z38" s="40">
        <f t="shared" si="17"/>
        <v>631817</v>
      </c>
      <c r="AA38" s="40">
        <f t="shared" si="17"/>
        <v>622746</v>
      </c>
      <c r="AB38" s="40">
        <f t="shared" si="17"/>
        <v>612650</v>
      </c>
      <c r="AC38" s="40">
        <f t="shared" si="17"/>
        <v>608507</v>
      </c>
      <c r="AD38" s="40">
        <f aca="true" t="shared" si="18" ref="AD38:AM38">SUM(AD$20:AD$21)</f>
        <v>609036</v>
      </c>
      <c r="AE38" s="40">
        <f t="shared" si="18"/>
        <v>609377</v>
      </c>
      <c r="AF38" s="40">
        <f t="shared" si="18"/>
        <v>610971</v>
      </c>
      <c r="AG38" s="40">
        <f t="shared" si="18"/>
        <v>613000</v>
      </c>
      <c r="AH38" s="40">
        <f>SUM(AH$20:AH$21)</f>
        <v>612965</v>
      </c>
      <c r="AI38" s="40">
        <f t="shared" si="18"/>
        <v>613356</v>
      </c>
      <c r="AJ38" s="40">
        <f t="shared" si="18"/>
        <v>612491</v>
      </c>
      <c r="AK38" s="40">
        <f>SUM(AK$20:AK$21)</f>
        <v>611079</v>
      </c>
      <c r="AL38" s="40">
        <f t="shared" si="18"/>
        <v>606538</v>
      </c>
      <c r="AM38" s="40">
        <f t="shared" si="18"/>
        <v>603487</v>
      </c>
      <c r="AN38" s="40">
        <f aca="true" t="shared" si="19" ref="AN38:AX38">SUM(AN$20:AN$21)</f>
        <v>598942</v>
      </c>
      <c r="AO38" s="40">
        <f t="shared" si="19"/>
        <v>597751</v>
      </c>
      <c r="AP38" s="40">
        <f t="shared" si="19"/>
        <v>596119</v>
      </c>
      <c r="AQ38" s="40">
        <f t="shared" si="19"/>
        <v>593988</v>
      </c>
      <c r="AR38" s="40">
        <f t="shared" si="19"/>
        <v>589522</v>
      </c>
      <c r="AS38" s="40">
        <f t="shared" si="19"/>
        <v>586241</v>
      </c>
      <c r="AT38" s="40">
        <f t="shared" si="19"/>
        <v>581260</v>
      </c>
      <c r="AU38" s="40">
        <f t="shared" si="19"/>
        <v>576962</v>
      </c>
      <c r="AV38" s="40">
        <f t="shared" si="19"/>
        <v>573282</v>
      </c>
      <c r="AW38" s="40">
        <f t="shared" si="19"/>
        <v>573461</v>
      </c>
      <c r="AX38" s="40">
        <f t="shared" si="19"/>
        <v>569478</v>
      </c>
    </row>
    <row r="39" spans="1:50" ht="23.25">
      <c r="A39" s="34" t="s">
        <v>195</v>
      </c>
      <c r="B39" s="41" t="s">
        <v>194</v>
      </c>
      <c r="C39" s="41" t="s">
        <v>194</v>
      </c>
      <c r="D39" s="41" t="s">
        <v>194</v>
      </c>
      <c r="E39" s="41" t="s">
        <v>194</v>
      </c>
      <c r="F39" s="41" t="s">
        <v>194</v>
      </c>
      <c r="G39" s="42">
        <f aca="true" t="shared" si="20" ref="G39:Q39">G34/F34*100-100</f>
        <v>2.3382863213929284</v>
      </c>
      <c r="H39" s="42">
        <f t="shared" si="20"/>
        <v>2.6608288708419536</v>
      </c>
      <c r="I39" s="42">
        <f t="shared" si="20"/>
        <v>4.850469254679538</v>
      </c>
      <c r="J39" s="42">
        <f t="shared" si="20"/>
        <v>2.5396512427583247</v>
      </c>
      <c r="K39" s="42">
        <f t="shared" si="20"/>
        <v>2.1726613665719015</v>
      </c>
      <c r="L39" s="42">
        <f t="shared" si="20"/>
        <v>1.9621772127620432</v>
      </c>
      <c r="M39" s="42">
        <f t="shared" si="20"/>
        <v>1.803787914067641</v>
      </c>
      <c r="N39" s="42">
        <f t="shared" si="20"/>
        <v>1.8464319880139897</v>
      </c>
      <c r="O39" s="42">
        <f t="shared" si="20"/>
        <v>1.8765694958637908</v>
      </c>
      <c r="P39" s="42">
        <f t="shared" si="20"/>
        <v>2.219780897505103</v>
      </c>
      <c r="Q39" s="42">
        <f t="shared" si="20"/>
        <v>1.847186154266467</v>
      </c>
      <c r="R39" s="42">
        <f aca="true" t="shared" si="21" ref="R39:S43">R34/Q34*100-100</f>
        <v>1.918661531552118</v>
      </c>
      <c r="S39" s="42">
        <f t="shared" si="21"/>
        <v>2.005168853775217</v>
      </c>
      <c r="T39" s="42">
        <f aca="true" t="shared" si="22" ref="T39:AX39">T34/S34*100-100</f>
        <v>1.8636486534883403</v>
      </c>
      <c r="U39" s="42">
        <f t="shared" si="22"/>
        <v>1.855881811621373</v>
      </c>
      <c r="V39" s="42">
        <f t="shared" si="22"/>
        <v>1.7778106904973328</v>
      </c>
      <c r="W39" s="42">
        <f t="shared" si="22"/>
        <v>1.4899563726644658</v>
      </c>
      <c r="X39" s="42">
        <f t="shared" si="22"/>
        <v>1.4924193951850953</v>
      </c>
      <c r="Y39" s="42">
        <f t="shared" si="22"/>
        <v>1.2914705852651025</v>
      </c>
      <c r="Z39" s="42">
        <f t="shared" si="22"/>
        <v>1.020648349030921</v>
      </c>
      <c r="AA39" s="42">
        <f t="shared" si="22"/>
        <v>1.120567310267333</v>
      </c>
      <c r="AB39" s="42">
        <f t="shared" si="22"/>
        <v>1.1752379399339503</v>
      </c>
      <c r="AC39" s="42">
        <f t="shared" si="22"/>
        <v>1.0230603062368289</v>
      </c>
      <c r="AD39" s="42">
        <f t="shared" si="22"/>
        <v>1.2210704097587808</v>
      </c>
      <c r="AE39" s="42">
        <f t="shared" si="22"/>
        <v>1.001701668444781</v>
      </c>
      <c r="AF39" s="42">
        <f t="shared" si="22"/>
        <v>0.9517609757374146</v>
      </c>
      <c r="AG39" s="42">
        <f t="shared" si="22"/>
        <v>0.9228384790763045</v>
      </c>
      <c r="AH39" s="42">
        <f t="shared" si="22"/>
        <v>0.8679619362217608</v>
      </c>
      <c r="AI39" s="42">
        <f t="shared" si="22"/>
        <v>0.8444133124097846</v>
      </c>
      <c r="AJ39" s="42">
        <f t="shared" si="22"/>
        <v>0.785136964429654</v>
      </c>
      <c r="AK39" s="42">
        <f t="shared" si="22"/>
        <v>0.9867429527808298</v>
      </c>
      <c r="AL39" s="42">
        <f t="shared" si="22"/>
        <v>0.864996848268035</v>
      </c>
      <c r="AM39" s="42">
        <f t="shared" si="22"/>
        <v>0.7462892661455243</v>
      </c>
      <c r="AN39" s="42">
        <f t="shared" si="22"/>
        <v>0.8260425115693408</v>
      </c>
      <c r="AO39" s="42">
        <f t="shared" si="22"/>
        <v>0.5565871644388523</v>
      </c>
      <c r="AP39" s="42">
        <f t="shared" si="22"/>
        <v>0.5072615152204634</v>
      </c>
      <c r="AQ39" s="42">
        <f t="shared" si="22"/>
        <v>0.36378528023772105</v>
      </c>
      <c r="AR39" s="42">
        <f t="shared" si="22"/>
        <v>0.3574300166751243</v>
      </c>
      <c r="AS39" s="42">
        <f t="shared" si="22"/>
        <v>0.32927698040975883</v>
      </c>
      <c r="AT39" s="42">
        <f t="shared" si="22"/>
        <v>0.44282503651204763</v>
      </c>
      <c r="AU39" s="42">
        <f t="shared" si="22"/>
        <v>0.3361832362523529</v>
      </c>
      <c r="AV39" s="42">
        <f t="shared" si="22"/>
        <v>0.3316545287992483</v>
      </c>
      <c r="AW39" s="42">
        <f t="shared" si="22"/>
        <v>0.31968330152511726</v>
      </c>
      <c r="AX39" s="42">
        <f t="shared" si="22"/>
        <v>0.16842594624186802</v>
      </c>
    </row>
    <row r="40" spans="1:50" ht="12">
      <c r="A40" s="35" t="s">
        <v>190</v>
      </c>
      <c r="B40" s="41" t="s">
        <v>194</v>
      </c>
      <c r="C40" s="41" t="s">
        <v>194</v>
      </c>
      <c r="D40" s="41" t="s">
        <v>194</v>
      </c>
      <c r="E40" s="41" t="s">
        <v>194</v>
      </c>
      <c r="F40" s="41" t="s">
        <v>194</v>
      </c>
      <c r="G40" s="42">
        <f aca="true" t="shared" si="23" ref="G40:Q40">G35/F35*100-100</f>
        <v>3.506584489909841</v>
      </c>
      <c r="H40" s="42">
        <f t="shared" si="23"/>
        <v>3.9691187957705836</v>
      </c>
      <c r="I40" s="42">
        <f t="shared" si="23"/>
        <v>5.791327695109459</v>
      </c>
      <c r="J40" s="42">
        <f t="shared" si="23"/>
        <v>4.096783747208036</v>
      </c>
      <c r="K40" s="42">
        <f t="shared" si="23"/>
        <v>3.386373618383786</v>
      </c>
      <c r="L40" s="42">
        <f t="shared" si="23"/>
        <v>3.3305878148667034</v>
      </c>
      <c r="M40" s="42">
        <f t="shared" si="23"/>
        <v>3.1740956069961896</v>
      </c>
      <c r="N40" s="42">
        <f t="shared" si="23"/>
        <v>3.0677882946082065</v>
      </c>
      <c r="O40" s="42">
        <f t="shared" si="23"/>
        <v>2.969571737823401</v>
      </c>
      <c r="P40" s="42">
        <f t="shared" si="23"/>
        <v>3.7159128758679003</v>
      </c>
      <c r="Q40" s="42">
        <f t="shared" si="23"/>
        <v>3.2176344627458775</v>
      </c>
      <c r="R40" s="42">
        <f t="shared" si="21"/>
        <v>3.391968758066241</v>
      </c>
      <c r="S40" s="42">
        <f t="shared" si="21"/>
        <v>3.252961635467358</v>
      </c>
      <c r="T40" s="42">
        <f aca="true" t="shared" si="24" ref="T40:AX40">T35/S35*100-100</f>
        <v>2.8888579841263464</v>
      </c>
      <c r="U40" s="42">
        <f t="shared" si="24"/>
        <v>2.8603477043788814</v>
      </c>
      <c r="V40" s="42">
        <f t="shared" si="24"/>
        <v>2.6808615165648746</v>
      </c>
      <c r="W40" s="42">
        <f t="shared" si="24"/>
        <v>2.2900411416967046</v>
      </c>
      <c r="X40" s="42">
        <f t="shared" si="24"/>
        <v>2.2933908059349193</v>
      </c>
      <c r="Y40" s="42">
        <f t="shared" si="24"/>
        <v>2.090994035813722</v>
      </c>
      <c r="Z40" s="42">
        <f t="shared" si="24"/>
        <v>1.9276139318030516</v>
      </c>
      <c r="AA40" s="42">
        <f t="shared" si="24"/>
        <v>2.0479662854544785</v>
      </c>
      <c r="AB40" s="42">
        <f t="shared" si="24"/>
        <v>2.0560217801686775</v>
      </c>
      <c r="AC40" s="42">
        <f t="shared" si="24"/>
        <v>1.7261619063998523</v>
      </c>
      <c r="AD40" s="42">
        <f t="shared" si="24"/>
        <v>1.6947018387968313</v>
      </c>
      <c r="AE40" s="42">
        <f t="shared" si="24"/>
        <v>1.1917945179307026</v>
      </c>
      <c r="AF40" s="42">
        <f t="shared" si="24"/>
        <v>0.9191897574460057</v>
      </c>
      <c r="AG40" s="42">
        <f t="shared" si="24"/>
        <v>0.7880523288452252</v>
      </c>
      <c r="AH40" s="42">
        <f t="shared" si="24"/>
        <v>0.9954273979465853</v>
      </c>
      <c r="AI40" s="42">
        <f t="shared" si="24"/>
        <v>0.8786065331611468</v>
      </c>
      <c r="AJ40" s="42">
        <f t="shared" si="24"/>
        <v>0.9516927722624757</v>
      </c>
      <c r="AK40" s="42">
        <f t="shared" si="24"/>
        <v>1.3323244993557353</v>
      </c>
      <c r="AL40" s="42">
        <f t="shared" si="24"/>
        <v>1.39978491283847</v>
      </c>
      <c r="AM40" s="42">
        <f t="shared" si="24"/>
        <v>1.1397370534446338</v>
      </c>
      <c r="AN40" s="42">
        <f t="shared" si="24"/>
        <v>1.2571749408896125</v>
      </c>
      <c r="AO40" s="42">
        <f t="shared" si="24"/>
        <v>0.7766671002991927</v>
      </c>
      <c r="AP40" s="42">
        <f t="shared" si="24"/>
        <v>0.8216141102825816</v>
      </c>
      <c r="AQ40" s="42">
        <f t="shared" si="24"/>
        <v>0.6198851206470835</v>
      </c>
      <c r="AR40" s="42">
        <f t="shared" si="24"/>
        <v>0.7020135579562208</v>
      </c>
      <c r="AS40" s="42">
        <f t="shared" si="24"/>
        <v>0.6331211809770707</v>
      </c>
      <c r="AT40" s="42">
        <f t="shared" si="24"/>
        <v>0.8935766269380991</v>
      </c>
      <c r="AU40" s="42">
        <f t="shared" si="24"/>
        <v>0.6361704682374807</v>
      </c>
      <c r="AV40" s="42">
        <f t="shared" si="24"/>
        <v>0.6525685891524518</v>
      </c>
      <c r="AW40" s="42">
        <f t="shared" si="24"/>
        <v>0.5741574685881261</v>
      </c>
      <c r="AX40" s="42">
        <f t="shared" si="24"/>
        <v>0.5756293955265761</v>
      </c>
    </row>
    <row r="41" spans="1:50" ht="12">
      <c r="A41" s="36" t="s">
        <v>191</v>
      </c>
      <c r="B41" s="41" t="s">
        <v>194</v>
      </c>
      <c r="C41" s="41" t="s">
        <v>194</v>
      </c>
      <c r="D41" s="41" t="s">
        <v>194</v>
      </c>
      <c r="E41" s="41" t="s">
        <v>194</v>
      </c>
      <c r="F41" s="41" t="s">
        <v>194</v>
      </c>
      <c r="G41" s="42">
        <f aca="true" t="shared" si="25" ref="G41:Q41">G36/F36*100-100</f>
        <v>1.2652312178557281</v>
      </c>
      <c r="H41" s="42">
        <f t="shared" si="25"/>
        <v>1.583380015618772</v>
      </c>
      <c r="I41" s="42">
        <f t="shared" si="25"/>
        <v>3.6990232559923157</v>
      </c>
      <c r="J41" s="42">
        <f t="shared" si="25"/>
        <v>1.5901774859959659</v>
      </c>
      <c r="K41" s="42">
        <f t="shared" si="25"/>
        <v>1.4021085503237174</v>
      </c>
      <c r="L41" s="42">
        <f t="shared" si="25"/>
        <v>1.1679514803058595</v>
      </c>
      <c r="M41" s="42">
        <f t="shared" si="25"/>
        <v>1.023247143696267</v>
      </c>
      <c r="N41" s="42">
        <f t="shared" si="25"/>
        <v>1.0741873754825093</v>
      </c>
      <c r="O41" s="42">
        <f t="shared" si="25"/>
        <v>1.229995572655369</v>
      </c>
      <c r="P41" s="42">
        <f t="shared" si="25"/>
        <v>1.3755513282226843</v>
      </c>
      <c r="Q41" s="42">
        <f t="shared" si="25"/>
        <v>1.1415149884232108</v>
      </c>
      <c r="R41" s="42">
        <f t="shared" si="21"/>
        <v>1.0353972977485313</v>
      </c>
      <c r="S41" s="42">
        <f t="shared" si="21"/>
        <v>1.1084936870692417</v>
      </c>
      <c r="T41" s="42">
        <f aca="true" t="shared" si="26" ref="T41:AX41">T36/S36*100-100</f>
        <v>1.300987025745087</v>
      </c>
      <c r="U41" s="42">
        <f t="shared" si="26"/>
        <v>1.4192809186619968</v>
      </c>
      <c r="V41" s="42">
        <f t="shared" si="26"/>
        <v>1.28100208803788</v>
      </c>
      <c r="W41" s="42">
        <f t="shared" si="26"/>
        <v>1.0748689433892196</v>
      </c>
      <c r="X41" s="42">
        <f t="shared" si="26"/>
        <v>1.2003466126014217</v>
      </c>
      <c r="Y41" s="42">
        <f t="shared" si="26"/>
        <v>0.9487149115180671</v>
      </c>
      <c r="Z41" s="42">
        <f t="shared" si="26"/>
        <v>0.6510711376967748</v>
      </c>
      <c r="AA41" s="42">
        <f t="shared" si="26"/>
        <v>0.6818938100407621</v>
      </c>
      <c r="AB41" s="42">
        <f t="shared" si="26"/>
        <v>0.708901768160672</v>
      </c>
      <c r="AC41" s="42">
        <f t="shared" si="26"/>
        <v>0.6716711895741412</v>
      </c>
      <c r="AD41" s="42">
        <f t="shared" si="26"/>
        <v>1.0042882011624528</v>
      </c>
      <c r="AE41" s="42">
        <f t="shared" si="26"/>
        <v>1.101847667654198</v>
      </c>
      <c r="AF41" s="42">
        <f t="shared" si="26"/>
        <v>1.318285525219892</v>
      </c>
      <c r="AG41" s="42">
        <f t="shared" si="26"/>
        <v>1.3552917481473088</v>
      </c>
      <c r="AH41" s="42">
        <f t="shared" si="26"/>
        <v>1.0176181536706537</v>
      </c>
      <c r="AI41" s="42">
        <f t="shared" si="26"/>
        <v>1.0289291498535533</v>
      </c>
      <c r="AJ41" s="42">
        <f t="shared" si="26"/>
        <v>0.8765794223826617</v>
      </c>
      <c r="AK41" s="42">
        <f t="shared" si="26"/>
        <v>0.9532239532695996</v>
      </c>
      <c r="AL41" s="42">
        <f t="shared" si="26"/>
        <v>0.6379995750422722</v>
      </c>
      <c r="AM41" s="42">
        <f t="shared" si="26"/>
        <v>0.6524876293881903</v>
      </c>
      <c r="AN41" s="42">
        <f t="shared" si="26"/>
        <v>0.6726405543197984</v>
      </c>
      <c r="AO41" s="42">
        <f t="shared" si="26"/>
        <v>0.5475280918685996</v>
      </c>
      <c r="AP41" s="42">
        <f t="shared" si="26"/>
        <v>0.41705765268113737</v>
      </c>
      <c r="AQ41" s="42">
        <f t="shared" si="26"/>
        <v>0.3259177261462014</v>
      </c>
      <c r="AR41" s="42">
        <f t="shared" si="26"/>
        <v>0.22705668259550293</v>
      </c>
      <c r="AS41" s="42">
        <f t="shared" si="26"/>
        <v>0.20287946405861135</v>
      </c>
      <c r="AT41" s="42">
        <f t="shared" si="26"/>
        <v>0.24603990415383237</v>
      </c>
      <c r="AU41" s="42">
        <f t="shared" si="26"/>
        <v>0.2472172128979082</v>
      </c>
      <c r="AV41" s="42">
        <f t="shared" si="26"/>
        <v>0.21131569320813526</v>
      </c>
      <c r="AW41" s="42">
        <f t="shared" si="26"/>
        <v>0.1870383468591399</v>
      </c>
      <c r="AX41" s="42">
        <f t="shared" si="26"/>
        <v>-0.048129716352178775</v>
      </c>
    </row>
    <row r="42" spans="1:50" ht="12">
      <c r="A42" s="36" t="s">
        <v>192</v>
      </c>
      <c r="B42" s="41" t="s">
        <v>194</v>
      </c>
      <c r="C42" s="41" t="s">
        <v>194</v>
      </c>
      <c r="D42" s="41" t="s">
        <v>194</v>
      </c>
      <c r="E42" s="41" t="s">
        <v>194</v>
      </c>
      <c r="F42" s="41" t="s">
        <v>194</v>
      </c>
      <c r="G42" s="42">
        <f aca="true" t="shared" si="27" ref="G42:Q42">G37/F37*100-100</f>
        <v>2.135568840225318</v>
      </c>
      <c r="H42" s="42">
        <f t="shared" si="27"/>
        <v>2.4342604560441288</v>
      </c>
      <c r="I42" s="42">
        <f t="shared" si="27"/>
        <v>4.939104817499242</v>
      </c>
      <c r="J42" s="42">
        <f t="shared" si="27"/>
        <v>2.0126749131303967</v>
      </c>
      <c r="K42" s="42">
        <f t="shared" si="27"/>
        <v>1.7913109950312105</v>
      </c>
      <c r="L42" s="42">
        <f t="shared" si="27"/>
        <v>1.390275099564903</v>
      </c>
      <c r="M42" s="42">
        <f t="shared" si="27"/>
        <v>1.2256641220766085</v>
      </c>
      <c r="N42" s="42">
        <f t="shared" si="27"/>
        <v>1.3492583956893611</v>
      </c>
      <c r="O42" s="42">
        <f t="shared" si="27"/>
        <v>1.3409026245911235</v>
      </c>
      <c r="P42" s="42">
        <f t="shared" si="27"/>
        <v>1.4752191111455915</v>
      </c>
      <c r="Q42" s="42">
        <f t="shared" si="27"/>
        <v>1.1346565268133872</v>
      </c>
      <c r="R42" s="42">
        <f t="shared" si="21"/>
        <v>1.1557026194955569</v>
      </c>
      <c r="S42" s="42">
        <f t="shared" si="21"/>
        <v>1.4947747082968164</v>
      </c>
      <c r="T42" s="42">
        <f aca="true" t="shared" si="28" ref="T42:AX42">T37/S37*100-100</f>
        <v>1.2522497272699837</v>
      </c>
      <c r="U42" s="42">
        <f t="shared" si="28"/>
        <v>1.1358589642833152</v>
      </c>
      <c r="V42" s="42">
        <f t="shared" si="28"/>
        <v>1.2007385938353394</v>
      </c>
      <c r="W42" s="42">
        <f t="shared" si="28"/>
        <v>0.9784274513916955</v>
      </c>
      <c r="X42" s="42">
        <f t="shared" si="28"/>
        <v>0.8871390200827278</v>
      </c>
      <c r="Y42" s="42">
        <f t="shared" si="28"/>
        <v>0.6815403738684438</v>
      </c>
      <c r="Z42" s="42">
        <f t="shared" si="28"/>
        <v>0.32925521973403704</v>
      </c>
      <c r="AA42" s="42">
        <f t="shared" si="28"/>
        <v>0.5004344415883111</v>
      </c>
      <c r="AB42" s="42">
        <f t="shared" si="28"/>
        <v>0.6443134626629643</v>
      </c>
      <c r="AC42" s="42">
        <f t="shared" si="28"/>
        <v>0.5077968280222507</v>
      </c>
      <c r="AD42" s="42">
        <f t="shared" si="28"/>
        <v>0.8468860528772808</v>
      </c>
      <c r="AE42" s="42">
        <f t="shared" si="28"/>
        <v>0.7399122372453633</v>
      </c>
      <c r="AF42" s="42">
        <f t="shared" si="28"/>
        <v>0.7560295560129333</v>
      </c>
      <c r="AG42" s="42">
        <f t="shared" si="28"/>
        <v>0.8061739738569145</v>
      </c>
      <c r="AH42" s="42">
        <f t="shared" si="28"/>
        <v>0.6422900176965953</v>
      </c>
      <c r="AI42" s="42">
        <f t="shared" si="28"/>
        <v>0.7127423808404529</v>
      </c>
      <c r="AJ42" s="42">
        <f t="shared" si="28"/>
        <v>0.5554510082016009</v>
      </c>
      <c r="AK42" s="42">
        <f t="shared" si="28"/>
        <v>0.6317045278109106</v>
      </c>
      <c r="AL42" s="42">
        <f t="shared" si="28"/>
        <v>0.43479817399973797</v>
      </c>
      <c r="AM42" s="42">
        <f t="shared" si="28"/>
        <v>0.365552716906663</v>
      </c>
      <c r="AN42" s="42">
        <f t="shared" si="28"/>
        <v>0.46734163712420695</v>
      </c>
      <c r="AO42" s="42">
        <f t="shared" si="28"/>
        <v>0.304543374202936</v>
      </c>
      <c r="AP42" s="42">
        <f t="shared" si="28"/>
        <v>0.18472867994626085</v>
      </c>
      <c r="AQ42" s="42">
        <f t="shared" si="28"/>
        <v>0.0749475367242951</v>
      </c>
      <c r="AR42" s="42">
        <f t="shared" si="28"/>
        <v>0.04876107214633407</v>
      </c>
      <c r="AS42" s="42">
        <f t="shared" si="28"/>
        <v>0.05520452257337638</v>
      </c>
      <c r="AT42" s="42">
        <f t="shared" si="28"/>
        <v>0.038005001557635865</v>
      </c>
      <c r="AU42" s="42">
        <f t="shared" si="28"/>
        <v>0.04443622299248773</v>
      </c>
      <c r="AV42" s="42">
        <f t="shared" si="28"/>
        <v>0.022153906151274327</v>
      </c>
      <c r="AW42" s="42">
        <f t="shared" si="28"/>
        <v>0.06194579967588254</v>
      </c>
      <c r="AX42" s="42">
        <f t="shared" si="28"/>
        <v>-0.2075163804229163</v>
      </c>
    </row>
    <row r="43" spans="1:50" ht="12">
      <c r="A43" s="36" t="s">
        <v>193</v>
      </c>
      <c r="B43" s="41" t="s">
        <v>194</v>
      </c>
      <c r="C43" s="41" t="s">
        <v>194</v>
      </c>
      <c r="D43" s="41" t="s">
        <v>194</v>
      </c>
      <c r="E43" s="41" t="s">
        <v>194</v>
      </c>
      <c r="F43" s="41" t="s">
        <v>194</v>
      </c>
      <c r="G43" s="42">
        <f aca="true" t="shared" si="29" ref="G43:Q43">G38/F38*100-100</f>
        <v>2.288549767124536</v>
      </c>
      <c r="H43" s="42">
        <f t="shared" si="29"/>
        <v>1.5902536136326972</v>
      </c>
      <c r="I43" s="42">
        <f t="shared" si="29"/>
        <v>4.476502007366207</v>
      </c>
      <c r="J43" s="42">
        <f t="shared" si="29"/>
        <v>0.6063054484127406</v>
      </c>
      <c r="K43" s="42">
        <f t="shared" si="29"/>
        <v>0.4005991458984113</v>
      </c>
      <c r="L43" s="42">
        <f t="shared" si="29"/>
        <v>0.36075127683415076</v>
      </c>
      <c r="M43" s="42">
        <f t="shared" si="29"/>
        <v>-0.10374050956200165</v>
      </c>
      <c r="N43" s="42">
        <f t="shared" si="29"/>
        <v>0.28225825601441557</v>
      </c>
      <c r="O43" s="42">
        <f t="shared" si="29"/>
        <v>0.718419382642395</v>
      </c>
      <c r="P43" s="42">
        <f t="shared" si="29"/>
        <v>0.2115904549194738</v>
      </c>
      <c r="Q43" s="42">
        <f t="shared" si="29"/>
        <v>-0.5208211143694967</v>
      </c>
      <c r="R43" s="42">
        <f t="shared" si="21"/>
        <v>-0.1131995377685513</v>
      </c>
      <c r="S43" s="42">
        <f t="shared" si="21"/>
        <v>-0.12198481092354996</v>
      </c>
      <c r="T43" s="42">
        <f aca="true" t="shared" si="30" ref="T43:AX43">T38/S38*100-100</f>
        <v>0.2909148215270818</v>
      </c>
      <c r="U43" s="42">
        <f t="shared" si="30"/>
        <v>0.35103929000182177</v>
      </c>
      <c r="V43" s="42">
        <f t="shared" si="30"/>
        <v>0.40070150165196594</v>
      </c>
      <c r="W43" s="42">
        <f t="shared" si="30"/>
        <v>-0.05349436749538938</v>
      </c>
      <c r="X43" s="42">
        <f t="shared" si="30"/>
        <v>-0.2765094890192046</v>
      </c>
      <c r="Y43" s="42">
        <f t="shared" si="30"/>
        <v>-0.1777571924378094</v>
      </c>
      <c r="Z43" s="42">
        <f t="shared" si="30"/>
        <v>-0.959497631431276</v>
      </c>
      <c r="AA43" s="42">
        <f t="shared" si="30"/>
        <v>-1.4357005272096188</v>
      </c>
      <c r="AB43" s="42">
        <f t="shared" si="30"/>
        <v>-1.62120671991471</v>
      </c>
      <c r="AC43" s="42">
        <f t="shared" si="30"/>
        <v>-0.6762425528442009</v>
      </c>
      <c r="AD43" s="42">
        <f t="shared" si="30"/>
        <v>0.0869340862142991</v>
      </c>
      <c r="AE43" s="42">
        <f t="shared" si="30"/>
        <v>0.05599012209458465</v>
      </c>
      <c r="AF43" s="42">
        <f t="shared" si="30"/>
        <v>0.26157862866500636</v>
      </c>
      <c r="AG43" s="42">
        <f t="shared" si="30"/>
        <v>0.3320943219891035</v>
      </c>
      <c r="AH43" s="42">
        <f t="shared" si="30"/>
        <v>-0.005709624796082835</v>
      </c>
      <c r="AI43" s="42">
        <f t="shared" si="30"/>
        <v>0.06378830765214616</v>
      </c>
      <c r="AJ43" s="42">
        <f t="shared" si="30"/>
        <v>-0.14102739681359822</v>
      </c>
      <c r="AK43" s="42">
        <f t="shared" si="30"/>
        <v>-0.23053399968326005</v>
      </c>
      <c r="AL43" s="42">
        <f t="shared" si="30"/>
        <v>-0.7431117744186935</v>
      </c>
      <c r="AM43" s="42">
        <f t="shared" si="30"/>
        <v>-0.503018772113208</v>
      </c>
      <c r="AN43" s="42">
        <f t="shared" si="30"/>
        <v>-0.753123099586233</v>
      </c>
      <c r="AO43" s="42">
        <f t="shared" si="30"/>
        <v>-0.19885063996180463</v>
      </c>
      <c r="AP43" s="42">
        <f t="shared" si="30"/>
        <v>-0.2730233826459596</v>
      </c>
      <c r="AQ43" s="42">
        <f t="shared" si="30"/>
        <v>-0.3574789597379038</v>
      </c>
      <c r="AR43" s="42">
        <f t="shared" si="30"/>
        <v>-0.7518670410850063</v>
      </c>
      <c r="AS43" s="42">
        <f t="shared" si="30"/>
        <v>-0.5565525968496416</v>
      </c>
      <c r="AT43" s="42">
        <f t="shared" si="30"/>
        <v>-0.8496505703285919</v>
      </c>
      <c r="AU43" s="42">
        <f t="shared" si="30"/>
        <v>-0.7394281388707213</v>
      </c>
      <c r="AV43" s="42">
        <f t="shared" si="30"/>
        <v>-0.6378236348321025</v>
      </c>
      <c r="AW43" s="42">
        <f t="shared" si="30"/>
        <v>0.031223725845237027</v>
      </c>
      <c r="AX43" s="42">
        <f t="shared" si="30"/>
        <v>-0.694554642774321</v>
      </c>
    </row>
    <row r="44" ht="12">
      <c r="A44" s="69" t="s">
        <v>335</v>
      </c>
    </row>
    <row r="45" spans="1:6" ht="12">
      <c r="A45" s="69" t="s">
        <v>336</v>
      </c>
      <c r="F45" s="70"/>
    </row>
    <row r="46" ht="12">
      <c r="A46" s="69" t="s">
        <v>337</v>
      </c>
    </row>
    <row r="47" ht="12">
      <c r="A47" s="69" t="s">
        <v>338</v>
      </c>
    </row>
  </sheetData>
  <sheetProtection/>
  <mergeCells count="1">
    <mergeCell ref="A1:AP1"/>
  </mergeCells>
  <printOptions horizontalCentered="1" verticalCentered="1"/>
  <pageMargins left="0.4330708661417323" right="0.3937007874015748" top="0.44" bottom="0.32" header="0.32" footer="0.22"/>
  <pageSetup fitToHeight="1" fitToWidth="1" horizontalDpi="600" verticalDpi="600" orientation="landscape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1">
      <selection activeCell="A3" sqref="A3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102" t="s">
        <v>449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6" customFormat="1" ht="22.5" customHeight="1">
      <c r="A2" s="51" t="s">
        <v>215</v>
      </c>
      <c r="B2" s="26" t="s">
        <v>450</v>
      </c>
      <c r="C2" s="26" t="s">
        <v>451</v>
      </c>
      <c r="D2" s="26" t="s">
        <v>452</v>
      </c>
      <c r="E2" s="26" t="s">
        <v>453</v>
      </c>
      <c r="F2" s="26" t="s">
        <v>454</v>
      </c>
      <c r="G2" s="26" t="s">
        <v>455</v>
      </c>
      <c r="H2" s="26" t="s">
        <v>456</v>
      </c>
      <c r="I2" s="26" t="s">
        <v>457</v>
      </c>
      <c r="J2" s="26" t="s">
        <v>458</v>
      </c>
      <c r="K2" s="26" t="s">
        <v>459</v>
      </c>
      <c r="L2" s="26" t="s">
        <v>460</v>
      </c>
      <c r="M2" s="26" t="s">
        <v>461</v>
      </c>
    </row>
    <row r="3" spans="1:13" s="48" customFormat="1" ht="24" customHeight="1">
      <c r="A3" s="50" t="s">
        <v>462</v>
      </c>
      <c r="B3" s="44" t="s">
        <v>463</v>
      </c>
      <c r="C3" s="49" t="s">
        <v>464</v>
      </c>
      <c r="D3" s="49" t="s">
        <v>465</v>
      </c>
      <c r="E3" s="44" t="s">
        <v>466</v>
      </c>
      <c r="F3" s="44" t="s">
        <v>467</v>
      </c>
      <c r="G3" s="44" t="s">
        <v>468</v>
      </c>
      <c r="H3" s="44" t="s">
        <v>469</v>
      </c>
      <c r="I3" s="44" t="s">
        <v>470</v>
      </c>
      <c r="J3" s="44" t="s">
        <v>471</v>
      </c>
      <c r="K3" s="44" t="s">
        <v>472</v>
      </c>
      <c r="L3" s="44" t="s">
        <v>473</v>
      </c>
      <c r="M3" s="44" t="s">
        <v>474</v>
      </c>
    </row>
    <row r="4" spans="1:13" ht="13.5" customHeight="1">
      <c r="A4" s="29" t="s">
        <v>475</v>
      </c>
      <c r="B4" s="4">
        <v>21001904</v>
      </c>
      <c r="C4" s="4">
        <v>21012189</v>
      </c>
      <c r="D4" s="4">
        <v>21031275</v>
      </c>
      <c r="E4" s="4">
        <v>21045450</v>
      </c>
      <c r="F4" s="4">
        <v>21063276</v>
      </c>
      <c r="G4" s="4">
        <v>21077282</v>
      </c>
      <c r="H4" s="4">
        <v>21091867</v>
      </c>
      <c r="I4" s="4">
        <v>21112990</v>
      </c>
      <c r="J4" s="4">
        <v>21129689</v>
      </c>
      <c r="K4" s="4">
        <v>21149279</v>
      </c>
      <c r="L4" s="4">
        <v>21170832</v>
      </c>
      <c r="M4" s="4">
        <v>21177874</v>
      </c>
    </row>
    <row r="5" spans="1:13" ht="13.5" customHeight="1">
      <c r="A5" s="30" t="s">
        <v>476</v>
      </c>
      <c r="B5" s="4">
        <v>20950462</v>
      </c>
      <c r="C5" s="4">
        <v>20960734</v>
      </c>
      <c r="D5" s="4">
        <v>20979756</v>
      </c>
      <c r="E5" s="4">
        <v>20993894</v>
      </c>
      <c r="F5" s="4">
        <v>21011634</v>
      </c>
      <c r="G5" s="4">
        <v>21025561</v>
      </c>
      <c r="H5" s="4">
        <v>21040173</v>
      </c>
      <c r="I5" s="4">
        <v>21061164</v>
      </c>
      <c r="J5" s="4">
        <v>21077842</v>
      </c>
      <c r="K5" s="4">
        <v>21097367</v>
      </c>
      <c r="L5" s="4">
        <v>21118903</v>
      </c>
      <c r="M5" s="4">
        <v>21125792</v>
      </c>
    </row>
    <row r="6" spans="1:13" ht="13.5" customHeight="1">
      <c r="A6" s="30" t="s">
        <v>477</v>
      </c>
      <c r="B6" s="4">
        <v>16896045</v>
      </c>
      <c r="C6" s="4">
        <v>16904518</v>
      </c>
      <c r="D6" s="4">
        <v>16921801</v>
      </c>
      <c r="E6" s="4">
        <v>16934285</v>
      </c>
      <c r="F6" s="4">
        <v>16946857</v>
      </c>
      <c r="G6" s="4">
        <v>16960902</v>
      </c>
      <c r="H6" s="4">
        <v>16975571</v>
      </c>
      <c r="I6" s="4">
        <v>16994049</v>
      </c>
      <c r="J6" s="4">
        <v>17010749</v>
      </c>
      <c r="K6" s="4">
        <v>17028133</v>
      </c>
      <c r="L6" s="4">
        <v>17047379</v>
      </c>
      <c r="M6" s="4">
        <v>17055966</v>
      </c>
    </row>
    <row r="7" spans="1:13" ht="13.5" customHeight="1">
      <c r="A7" s="31" t="s">
        <v>478</v>
      </c>
      <c r="B7" s="4">
        <v>3227443</v>
      </c>
      <c r="C7" s="4">
        <v>3231386</v>
      </c>
      <c r="D7" s="4">
        <v>3236162</v>
      </c>
      <c r="E7" s="4">
        <v>3239927</v>
      </c>
      <c r="F7" s="4">
        <v>3242757</v>
      </c>
      <c r="G7" s="4">
        <v>3246042</v>
      </c>
      <c r="H7" s="4">
        <v>3250610</v>
      </c>
      <c r="I7" s="4">
        <v>3253395</v>
      </c>
      <c r="J7" s="4">
        <v>3256371</v>
      </c>
      <c r="K7" s="4">
        <v>3258808</v>
      </c>
      <c r="L7" s="4">
        <v>3261943</v>
      </c>
      <c r="M7" s="4">
        <v>3260731</v>
      </c>
    </row>
    <row r="8" spans="1:13" ht="13.5" customHeight="1">
      <c r="A8" s="31" t="s">
        <v>479</v>
      </c>
      <c r="B8" s="4">
        <v>462743</v>
      </c>
      <c r="C8" s="4">
        <v>462779</v>
      </c>
      <c r="D8" s="4">
        <v>463054</v>
      </c>
      <c r="E8" s="4">
        <v>463339</v>
      </c>
      <c r="F8" s="4">
        <v>463443</v>
      </c>
      <c r="G8" s="4">
        <v>463614</v>
      </c>
      <c r="H8" s="4">
        <v>463740</v>
      </c>
      <c r="I8" s="4">
        <v>464005</v>
      </c>
      <c r="J8" s="4">
        <v>463981</v>
      </c>
      <c r="K8" s="4">
        <v>464261</v>
      </c>
      <c r="L8" s="4">
        <v>464686</v>
      </c>
      <c r="M8" s="4">
        <v>464359</v>
      </c>
    </row>
    <row r="9" spans="1:13" ht="13.5" customHeight="1">
      <c r="A9" s="31" t="s">
        <v>480</v>
      </c>
      <c r="B9" s="4">
        <v>1449816</v>
      </c>
      <c r="C9" s="4">
        <v>1452194</v>
      </c>
      <c r="D9" s="4">
        <v>1455403</v>
      </c>
      <c r="E9" s="4">
        <v>1458300</v>
      </c>
      <c r="F9" s="4">
        <v>1461387</v>
      </c>
      <c r="G9" s="4">
        <v>1463640</v>
      </c>
      <c r="H9" s="4">
        <v>1467306</v>
      </c>
      <c r="I9" s="4">
        <v>1471671</v>
      </c>
      <c r="J9" s="4">
        <v>1474923</v>
      </c>
      <c r="K9" s="4">
        <v>1478914</v>
      </c>
      <c r="L9" s="4">
        <v>1482801</v>
      </c>
      <c r="M9" s="4">
        <v>1483955</v>
      </c>
    </row>
    <row r="10" spans="1:13" ht="13.5" customHeight="1">
      <c r="A10" s="31" t="s">
        <v>481</v>
      </c>
      <c r="B10" s="4">
        <v>393386</v>
      </c>
      <c r="C10" s="4">
        <v>394045</v>
      </c>
      <c r="D10" s="4">
        <v>394537</v>
      </c>
      <c r="E10" s="4">
        <v>395225</v>
      </c>
      <c r="F10" s="4">
        <v>395693</v>
      </c>
      <c r="G10" s="4">
        <v>396221</v>
      </c>
      <c r="H10" s="4">
        <v>397224</v>
      </c>
      <c r="I10" s="4">
        <v>398145</v>
      </c>
      <c r="J10" s="4">
        <v>398931</v>
      </c>
      <c r="K10" s="4">
        <v>399631</v>
      </c>
      <c r="L10" s="4">
        <v>400428</v>
      </c>
      <c r="M10" s="4">
        <v>401188</v>
      </c>
    </row>
    <row r="11" spans="1:13" ht="13.5" customHeight="1">
      <c r="A11" s="31" t="s">
        <v>482</v>
      </c>
      <c r="B11" s="4">
        <v>556548</v>
      </c>
      <c r="C11" s="4">
        <v>556720</v>
      </c>
      <c r="D11" s="4">
        <v>556606</v>
      </c>
      <c r="E11" s="4">
        <v>556546</v>
      </c>
      <c r="F11" s="4">
        <v>556690</v>
      </c>
      <c r="G11" s="4">
        <v>556765</v>
      </c>
      <c r="H11" s="4">
        <v>556960</v>
      </c>
      <c r="I11" s="4">
        <v>556959</v>
      </c>
      <c r="J11" s="4">
        <v>557120</v>
      </c>
      <c r="K11" s="4">
        <v>557673</v>
      </c>
      <c r="L11" s="4">
        <v>558170</v>
      </c>
      <c r="M11" s="4">
        <v>558191</v>
      </c>
    </row>
    <row r="12" spans="1:13" ht="13.5" customHeight="1">
      <c r="A12" s="31" t="s">
        <v>483</v>
      </c>
      <c r="B12" s="4">
        <v>1352476</v>
      </c>
      <c r="C12" s="4">
        <v>1354727</v>
      </c>
      <c r="D12" s="4">
        <v>1356797</v>
      </c>
      <c r="E12" s="4">
        <v>1358897</v>
      </c>
      <c r="F12" s="4">
        <v>1361292</v>
      </c>
      <c r="G12" s="4">
        <v>1363583</v>
      </c>
      <c r="H12" s="4">
        <v>1366295</v>
      </c>
      <c r="I12" s="4">
        <v>1369513</v>
      </c>
      <c r="J12" s="4">
        <v>1372131</v>
      </c>
      <c r="K12" s="4">
        <v>1374563</v>
      </c>
      <c r="L12" s="4">
        <v>1377000</v>
      </c>
      <c r="M12" s="4">
        <v>1379949</v>
      </c>
    </row>
    <row r="13" spans="1:13" ht="13.5" customHeight="1">
      <c r="A13" s="31" t="s">
        <v>484</v>
      </c>
      <c r="B13" s="4">
        <v>1273960</v>
      </c>
      <c r="C13" s="4">
        <v>1273934</v>
      </c>
      <c r="D13" s="4">
        <v>1274260</v>
      </c>
      <c r="E13" s="4">
        <v>1274895</v>
      </c>
      <c r="F13" s="4">
        <v>1275595</v>
      </c>
      <c r="G13" s="4">
        <v>1276152</v>
      </c>
      <c r="H13" s="4">
        <v>1276491</v>
      </c>
      <c r="I13" s="4">
        <v>1277446</v>
      </c>
      <c r="J13" s="4">
        <v>1278227</v>
      </c>
      <c r="K13" s="4">
        <v>1279480</v>
      </c>
      <c r="L13" s="4">
        <v>1280827</v>
      </c>
      <c r="M13" s="4">
        <v>1281296</v>
      </c>
    </row>
    <row r="14" spans="1:13" ht="13.5" customHeight="1">
      <c r="A14" s="31" t="s">
        <v>485</v>
      </c>
      <c r="B14" s="4">
        <v>544566</v>
      </c>
      <c r="C14" s="4">
        <v>544541</v>
      </c>
      <c r="D14" s="4">
        <v>544689</v>
      </c>
      <c r="E14" s="4">
        <v>544817</v>
      </c>
      <c r="F14" s="4">
        <v>544968</v>
      </c>
      <c r="G14" s="4">
        <v>544261</v>
      </c>
      <c r="H14" s="4">
        <v>544650</v>
      </c>
      <c r="I14" s="4">
        <v>545037</v>
      </c>
      <c r="J14" s="4">
        <v>545415</v>
      </c>
      <c r="K14" s="4">
        <v>545976</v>
      </c>
      <c r="L14" s="4">
        <v>546391</v>
      </c>
      <c r="M14" s="4">
        <v>546091</v>
      </c>
    </row>
    <row r="15" spans="1:13" ht="13.5" customHeight="1">
      <c r="A15" s="31" t="s">
        <v>486</v>
      </c>
      <c r="B15" s="4">
        <v>755550</v>
      </c>
      <c r="C15" s="4">
        <v>754300</v>
      </c>
      <c r="D15" s="4">
        <v>754258</v>
      </c>
      <c r="E15" s="4">
        <v>753925</v>
      </c>
      <c r="F15" s="4">
        <v>753617</v>
      </c>
      <c r="G15" s="4">
        <v>753904</v>
      </c>
      <c r="H15" s="4">
        <v>753582</v>
      </c>
      <c r="I15" s="4">
        <v>753478</v>
      </c>
      <c r="J15" s="4">
        <v>753351</v>
      </c>
      <c r="K15" s="4">
        <v>753516</v>
      </c>
      <c r="L15" s="4">
        <v>753837</v>
      </c>
      <c r="M15" s="4">
        <v>753791</v>
      </c>
    </row>
    <row r="16" spans="1:13" ht="13.5" customHeight="1">
      <c r="A16" s="31" t="s">
        <v>487</v>
      </c>
      <c r="B16" s="4">
        <v>563091</v>
      </c>
      <c r="C16" s="4">
        <v>562522</v>
      </c>
      <c r="D16" s="4">
        <v>562608</v>
      </c>
      <c r="E16" s="4">
        <v>562633</v>
      </c>
      <c r="F16" s="4">
        <v>562592</v>
      </c>
      <c r="G16" s="4">
        <v>562519</v>
      </c>
      <c r="H16" s="4">
        <v>562620</v>
      </c>
      <c r="I16" s="4">
        <v>562802</v>
      </c>
      <c r="J16" s="4">
        <v>563202</v>
      </c>
      <c r="K16" s="4">
        <v>563423</v>
      </c>
      <c r="L16" s="4">
        <v>564110</v>
      </c>
      <c r="M16" s="4">
        <v>564381</v>
      </c>
    </row>
    <row r="17" spans="1:13" ht="13.5" customHeight="1">
      <c r="A17" s="31" t="s">
        <v>488</v>
      </c>
      <c r="B17" s="4">
        <v>1059710</v>
      </c>
      <c r="C17" s="4">
        <v>1060093</v>
      </c>
      <c r="D17" s="4">
        <v>1061275</v>
      </c>
      <c r="E17" s="4">
        <v>1061764</v>
      </c>
      <c r="F17" s="4">
        <v>1061941</v>
      </c>
      <c r="G17" s="4">
        <v>1062393</v>
      </c>
      <c r="H17" s="4">
        <v>1063704</v>
      </c>
      <c r="I17" s="4">
        <v>1064122</v>
      </c>
      <c r="J17" s="4">
        <v>1065598</v>
      </c>
      <c r="K17" s="4">
        <v>1066765</v>
      </c>
      <c r="L17" s="4">
        <v>1067914</v>
      </c>
      <c r="M17" s="4">
        <v>1069339</v>
      </c>
    </row>
    <row r="18" spans="1:13" ht="13.5" customHeight="1">
      <c r="A18" s="31" t="s">
        <v>489</v>
      </c>
      <c r="B18" s="4">
        <v>1168220</v>
      </c>
      <c r="C18" s="4">
        <v>1168519</v>
      </c>
      <c r="D18" s="4">
        <v>1169516</v>
      </c>
      <c r="E18" s="4">
        <v>1169513</v>
      </c>
      <c r="F18" s="4">
        <v>1169015</v>
      </c>
      <c r="G18" s="4">
        <v>1170312</v>
      </c>
      <c r="H18" s="4">
        <v>1170464</v>
      </c>
      <c r="I18" s="4">
        <v>1171888</v>
      </c>
      <c r="J18" s="4">
        <v>1173766</v>
      </c>
      <c r="K18" s="4">
        <v>1175340</v>
      </c>
      <c r="L18" s="4">
        <v>1176557</v>
      </c>
      <c r="M18" s="4">
        <v>1179635</v>
      </c>
    </row>
    <row r="19" spans="1:13" ht="13.5" customHeight="1">
      <c r="A19" s="31" t="s">
        <v>490</v>
      </c>
      <c r="B19" s="4">
        <v>906435</v>
      </c>
      <c r="C19" s="4">
        <v>906378</v>
      </c>
      <c r="D19" s="4">
        <v>907031</v>
      </c>
      <c r="E19" s="4">
        <v>906944</v>
      </c>
      <c r="F19" s="4">
        <v>906871</v>
      </c>
      <c r="G19" s="4">
        <v>906939</v>
      </c>
      <c r="H19" s="4">
        <v>906963</v>
      </c>
      <c r="I19" s="4">
        <v>907558</v>
      </c>
      <c r="J19" s="4">
        <v>907967</v>
      </c>
      <c r="K19" s="4">
        <v>908333</v>
      </c>
      <c r="L19" s="4">
        <v>908907</v>
      </c>
      <c r="M19" s="4">
        <v>909110</v>
      </c>
    </row>
    <row r="20" spans="1:13" ht="13.5" customHeight="1">
      <c r="A20" s="31" t="s">
        <v>491</v>
      </c>
      <c r="B20" s="4">
        <v>255591</v>
      </c>
      <c r="C20" s="4">
        <v>255343</v>
      </c>
      <c r="D20" s="4">
        <v>255190</v>
      </c>
      <c r="E20" s="4">
        <v>255001</v>
      </c>
      <c r="F20" s="4">
        <v>255058</v>
      </c>
      <c r="G20" s="4">
        <v>254861</v>
      </c>
      <c r="H20" s="4">
        <v>254618</v>
      </c>
      <c r="I20" s="4">
        <v>254484</v>
      </c>
      <c r="J20" s="4">
        <v>254549</v>
      </c>
      <c r="K20" s="4">
        <v>254536</v>
      </c>
      <c r="L20" s="4">
        <v>254575</v>
      </c>
      <c r="M20" s="4">
        <v>254718</v>
      </c>
    </row>
    <row r="21" spans="1:13" ht="13.5" customHeight="1">
      <c r="A21" s="31" t="s">
        <v>492</v>
      </c>
      <c r="B21" s="4">
        <v>357321</v>
      </c>
      <c r="C21" s="4">
        <v>357126</v>
      </c>
      <c r="D21" s="4">
        <v>357514</v>
      </c>
      <c r="E21" s="4">
        <v>357613</v>
      </c>
      <c r="F21" s="4">
        <v>357845</v>
      </c>
      <c r="G21" s="4">
        <v>357887</v>
      </c>
      <c r="H21" s="4">
        <v>357867</v>
      </c>
      <c r="I21" s="4">
        <v>358222</v>
      </c>
      <c r="J21" s="4">
        <v>358701</v>
      </c>
      <c r="K21" s="4">
        <v>358938</v>
      </c>
      <c r="L21" s="4">
        <v>359155</v>
      </c>
      <c r="M21" s="4">
        <v>358247</v>
      </c>
    </row>
    <row r="22" spans="1:13" ht="13.5" customHeight="1">
      <c r="A22" s="31" t="s">
        <v>493</v>
      </c>
      <c r="B22" s="4">
        <v>95077</v>
      </c>
      <c r="C22" s="4">
        <v>94598</v>
      </c>
      <c r="D22" s="4">
        <v>94433</v>
      </c>
      <c r="E22" s="4">
        <v>94255</v>
      </c>
      <c r="F22" s="4">
        <v>94056</v>
      </c>
      <c r="G22" s="4">
        <v>93853</v>
      </c>
      <c r="H22" s="4">
        <v>93532</v>
      </c>
      <c r="I22" s="4">
        <v>93315</v>
      </c>
      <c r="J22" s="4">
        <v>93202</v>
      </c>
      <c r="K22" s="4">
        <v>93001</v>
      </c>
      <c r="L22" s="4">
        <v>92763</v>
      </c>
      <c r="M22" s="4">
        <v>92645</v>
      </c>
    </row>
    <row r="23" spans="1:13" ht="13.5" customHeight="1">
      <c r="A23" s="31" t="s">
        <v>494</v>
      </c>
      <c r="B23" s="4">
        <v>362930</v>
      </c>
      <c r="C23" s="4">
        <v>362951</v>
      </c>
      <c r="D23" s="4">
        <v>363134</v>
      </c>
      <c r="E23" s="4">
        <v>363437</v>
      </c>
      <c r="F23" s="4">
        <v>363912</v>
      </c>
      <c r="G23" s="4">
        <v>364235</v>
      </c>
      <c r="H23" s="4">
        <v>364429</v>
      </c>
      <c r="I23" s="4">
        <v>364541</v>
      </c>
      <c r="J23" s="4">
        <v>364586</v>
      </c>
      <c r="K23" s="4">
        <v>364788</v>
      </c>
      <c r="L23" s="4">
        <v>365064</v>
      </c>
      <c r="M23" s="4">
        <v>364520</v>
      </c>
    </row>
    <row r="24" spans="1:13" ht="13.5" customHeight="1">
      <c r="A24" s="31" t="s">
        <v>495</v>
      </c>
      <c r="B24" s="4">
        <v>335545</v>
      </c>
      <c r="C24" s="4">
        <v>335748</v>
      </c>
      <c r="D24" s="4">
        <v>335924</v>
      </c>
      <c r="E24" s="4">
        <v>336113</v>
      </c>
      <c r="F24" s="4">
        <v>336366</v>
      </c>
      <c r="G24" s="4">
        <v>336646</v>
      </c>
      <c r="H24" s="4">
        <v>336859</v>
      </c>
      <c r="I24" s="4">
        <v>337207</v>
      </c>
      <c r="J24" s="4">
        <v>337348</v>
      </c>
      <c r="K24" s="4">
        <v>337601</v>
      </c>
      <c r="L24" s="4">
        <v>337858</v>
      </c>
      <c r="M24" s="4">
        <v>338140</v>
      </c>
    </row>
    <row r="25" spans="1:13" ht="13.5" customHeight="1">
      <c r="A25" s="31" t="s">
        <v>496</v>
      </c>
      <c r="B25" s="4">
        <v>817035</v>
      </c>
      <c r="C25" s="4">
        <v>817861</v>
      </c>
      <c r="D25" s="4">
        <v>820383</v>
      </c>
      <c r="E25" s="4">
        <v>821675</v>
      </c>
      <c r="F25" s="4">
        <v>823569</v>
      </c>
      <c r="G25" s="4">
        <v>825566</v>
      </c>
      <c r="H25" s="4">
        <v>826616</v>
      </c>
      <c r="I25" s="4">
        <v>828578</v>
      </c>
      <c r="J25" s="4">
        <v>829684</v>
      </c>
      <c r="K25" s="4">
        <v>830513</v>
      </c>
      <c r="L25" s="4">
        <v>831723</v>
      </c>
      <c r="M25" s="4">
        <v>832654</v>
      </c>
    </row>
    <row r="26" spans="1:13" ht="13.5" customHeight="1">
      <c r="A26" s="31" t="s">
        <v>497</v>
      </c>
      <c r="B26" s="4">
        <v>258298</v>
      </c>
      <c r="C26" s="4">
        <v>258467</v>
      </c>
      <c r="D26" s="4">
        <v>258451</v>
      </c>
      <c r="E26" s="4">
        <v>258685</v>
      </c>
      <c r="F26" s="4">
        <v>258951</v>
      </c>
      <c r="G26" s="4">
        <v>259272</v>
      </c>
      <c r="H26" s="4">
        <v>259351</v>
      </c>
      <c r="I26" s="4">
        <v>259568</v>
      </c>
      <c r="J26" s="4">
        <v>259582</v>
      </c>
      <c r="K26" s="4">
        <v>259751</v>
      </c>
      <c r="L26" s="4">
        <v>259815</v>
      </c>
      <c r="M26" s="4">
        <v>260368</v>
      </c>
    </row>
    <row r="27" spans="1:13" ht="13.5" customHeight="1">
      <c r="A27" s="31" t="s">
        <v>498</v>
      </c>
      <c r="B27" s="4">
        <v>700304</v>
      </c>
      <c r="C27" s="4">
        <v>700286</v>
      </c>
      <c r="D27" s="4">
        <v>700576</v>
      </c>
      <c r="E27" s="4">
        <v>700781</v>
      </c>
      <c r="F27" s="4">
        <v>701239</v>
      </c>
      <c r="G27" s="4">
        <v>702237</v>
      </c>
      <c r="H27" s="4">
        <v>701690</v>
      </c>
      <c r="I27" s="4">
        <v>702115</v>
      </c>
      <c r="J27" s="4">
        <v>702114</v>
      </c>
      <c r="K27" s="4">
        <v>702322</v>
      </c>
      <c r="L27" s="4">
        <v>702855</v>
      </c>
      <c r="M27" s="4">
        <v>702658</v>
      </c>
    </row>
    <row r="28" spans="1:13" ht="13.5" customHeight="1">
      <c r="A28" s="30" t="s">
        <v>499</v>
      </c>
      <c r="B28" s="4">
        <v>2649999</v>
      </c>
      <c r="C28" s="4">
        <v>2650196</v>
      </c>
      <c r="D28" s="4">
        <v>2650511</v>
      </c>
      <c r="E28" s="4">
        <v>2650251</v>
      </c>
      <c r="F28" s="4">
        <v>2651989</v>
      </c>
      <c r="G28" s="4">
        <v>2651419</v>
      </c>
      <c r="H28" s="4">
        <v>2649735</v>
      </c>
      <c r="I28" s="4">
        <v>2649722</v>
      </c>
      <c r="J28" s="4">
        <v>2648991</v>
      </c>
      <c r="K28" s="4">
        <v>2649582</v>
      </c>
      <c r="L28" s="4">
        <v>2651190</v>
      </c>
      <c r="M28" s="4">
        <v>2653578</v>
      </c>
    </row>
    <row r="29" spans="1:13" ht="13.5" customHeight="1">
      <c r="A29" s="30" t="s">
        <v>500</v>
      </c>
      <c r="B29" s="4">
        <v>1404418</v>
      </c>
      <c r="C29" s="4">
        <v>1406020</v>
      </c>
      <c r="D29" s="4">
        <v>1407444</v>
      </c>
      <c r="E29" s="4">
        <v>1409358</v>
      </c>
      <c r="F29" s="4">
        <v>1412788</v>
      </c>
      <c r="G29" s="4">
        <v>1413240</v>
      </c>
      <c r="H29" s="4">
        <v>1414867</v>
      </c>
      <c r="I29" s="4">
        <v>1417393</v>
      </c>
      <c r="J29" s="4">
        <v>1418102</v>
      </c>
      <c r="K29" s="4">
        <v>1419652</v>
      </c>
      <c r="L29" s="4">
        <v>1420334</v>
      </c>
      <c r="M29" s="4">
        <v>1416248</v>
      </c>
    </row>
    <row r="30" spans="1:13" ht="13.5" customHeight="1">
      <c r="A30" s="30" t="s">
        <v>501</v>
      </c>
      <c r="B30" s="4">
        <v>51442</v>
      </c>
      <c r="C30" s="4">
        <v>51455</v>
      </c>
      <c r="D30" s="4">
        <v>51519</v>
      </c>
      <c r="E30" s="4">
        <v>51556</v>
      </c>
      <c r="F30" s="4">
        <v>51642</v>
      </c>
      <c r="G30" s="4">
        <v>51721</v>
      </c>
      <c r="H30" s="4">
        <v>51694</v>
      </c>
      <c r="I30" s="4">
        <v>51826</v>
      </c>
      <c r="J30" s="4">
        <v>51847</v>
      </c>
      <c r="K30" s="4">
        <v>51912</v>
      </c>
      <c r="L30" s="4">
        <v>51929</v>
      </c>
      <c r="M30" s="4">
        <v>52082</v>
      </c>
    </row>
    <row r="31" spans="1:13" ht="13.5" customHeight="1">
      <c r="A31" s="31" t="s">
        <v>502</v>
      </c>
      <c r="B31" s="4">
        <v>45838</v>
      </c>
      <c r="C31" s="4">
        <v>45855</v>
      </c>
      <c r="D31" s="4">
        <v>45936</v>
      </c>
      <c r="E31" s="4">
        <v>45988</v>
      </c>
      <c r="F31" s="4">
        <v>46035</v>
      </c>
      <c r="G31" s="4">
        <v>46099</v>
      </c>
      <c r="H31" s="4">
        <v>46105</v>
      </c>
      <c r="I31" s="4">
        <v>46225</v>
      </c>
      <c r="J31" s="4">
        <v>46255</v>
      </c>
      <c r="K31" s="4">
        <v>46321</v>
      </c>
      <c r="L31" s="4">
        <v>46365</v>
      </c>
      <c r="M31" s="4">
        <v>46516</v>
      </c>
    </row>
    <row r="32" spans="1:13" ht="13.5" customHeight="1" thickBot="1">
      <c r="A32" s="32" t="s">
        <v>503</v>
      </c>
      <c r="B32" s="53">
        <v>5604</v>
      </c>
      <c r="C32" s="53">
        <v>5600</v>
      </c>
      <c r="D32" s="53">
        <v>5583</v>
      </c>
      <c r="E32" s="53">
        <v>5568</v>
      </c>
      <c r="F32" s="53">
        <v>5607</v>
      </c>
      <c r="G32" s="53">
        <v>5622</v>
      </c>
      <c r="H32" s="53">
        <v>5589</v>
      </c>
      <c r="I32" s="53">
        <v>5601</v>
      </c>
      <c r="J32" s="53">
        <v>5592</v>
      </c>
      <c r="K32" s="53">
        <v>5591</v>
      </c>
      <c r="L32" s="53">
        <v>5564</v>
      </c>
      <c r="M32" s="53">
        <v>5566</v>
      </c>
    </row>
    <row r="33" spans="1:38" ht="12.75" thickTop="1">
      <c r="A33" s="57" t="s">
        <v>504</v>
      </c>
      <c r="B33" s="71">
        <f aca="true" t="shared" si="0" ref="B33:M33">SUM(B34:B37)</f>
        <v>20950462</v>
      </c>
      <c r="C33" s="72">
        <f t="shared" si="0"/>
        <v>20960734</v>
      </c>
      <c r="D33" s="72">
        <f t="shared" si="0"/>
        <v>20979756</v>
      </c>
      <c r="E33" s="72">
        <f t="shared" si="0"/>
        <v>20993894</v>
      </c>
      <c r="F33" s="72">
        <f t="shared" si="0"/>
        <v>21011634</v>
      </c>
      <c r="G33" s="72">
        <f t="shared" si="0"/>
        <v>21025561</v>
      </c>
      <c r="H33" s="72">
        <f t="shared" si="0"/>
        <v>21040173</v>
      </c>
      <c r="I33" s="72">
        <f t="shared" si="0"/>
        <v>21061164</v>
      </c>
      <c r="J33" s="72">
        <f t="shared" si="0"/>
        <v>21077842</v>
      </c>
      <c r="K33" s="72">
        <f t="shared" si="0"/>
        <v>21097367</v>
      </c>
      <c r="L33" s="72">
        <f t="shared" si="0"/>
        <v>21118903</v>
      </c>
      <c r="M33" s="72">
        <f t="shared" si="0"/>
        <v>21125792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505</v>
      </c>
      <c r="B34" s="8">
        <f aca="true" t="shared" si="1" ref="B34:M34">SUM(B$28,B$23:B$24,B$7:B$10)</f>
        <v>8881862</v>
      </c>
      <c r="C34" s="8">
        <f t="shared" si="1"/>
        <v>8889299</v>
      </c>
      <c r="D34" s="8">
        <f t="shared" si="1"/>
        <v>8898725</v>
      </c>
      <c r="E34" s="8">
        <f t="shared" si="1"/>
        <v>8906592</v>
      </c>
      <c r="F34" s="8">
        <f t="shared" si="1"/>
        <v>8915547</v>
      </c>
      <c r="G34" s="8">
        <f t="shared" si="1"/>
        <v>8921817</v>
      </c>
      <c r="H34" s="8">
        <f t="shared" si="1"/>
        <v>8929903</v>
      </c>
      <c r="I34" s="8">
        <f t="shared" si="1"/>
        <v>8938686</v>
      </c>
      <c r="J34" s="8">
        <f t="shared" si="1"/>
        <v>8945131</v>
      </c>
      <c r="K34" s="8">
        <f t="shared" si="1"/>
        <v>8953585</v>
      </c>
      <c r="L34" s="8">
        <f t="shared" si="1"/>
        <v>8963970</v>
      </c>
      <c r="M34" s="8">
        <f t="shared" si="1"/>
        <v>8966471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506</v>
      </c>
      <c r="B35" s="8">
        <f aca="true" t="shared" si="2" ref="B35:M35">SUM(B$25,B$11:B$15)</f>
        <v>5300135</v>
      </c>
      <c r="C35" s="8">
        <f t="shared" si="2"/>
        <v>5302083</v>
      </c>
      <c r="D35" s="8">
        <f t="shared" si="2"/>
        <v>5306993</v>
      </c>
      <c r="E35" s="8">
        <f t="shared" si="2"/>
        <v>5310755</v>
      </c>
      <c r="F35" s="8">
        <f t="shared" si="2"/>
        <v>5315731</v>
      </c>
      <c r="G35" s="8">
        <f t="shared" si="2"/>
        <v>5320231</v>
      </c>
      <c r="H35" s="8">
        <f t="shared" si="2"/>
        <v>5324594</v>
      </c>
      <c r="I35" s="8">
        <f t="shared" si="2"/>
        <v>5331011</v>
      </c>
      <c r="J35" s="8">
        <f t="shared" si="2"/>
        <v>5335928</v>
      </c>
      <c r="K35" s="8">
        <f t="shared" si="2"/>
        <v>5341721</v>
      </c>
      <c r="L35" s="8">
        <f t="shared" si="2"/>
        <v>5347948</v>
      </c>
      <c r="M35" s="8">
        <f t="shared" si="2"/>
        <v>5351972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507</v>
      </c>
      <c r="B36" s="8">
        <f aca="true" t="shared" si="3" ref="B36:M36">SUM(B$26:B$27,B$29,B$16:B$19,B$22)</f>
        <v>6155553</v>
      </c>
      <c r="C36" s="8">
        <f t="shared" si="3"/>
        <v>6156883</v>
      </c>
      <c r="D36" s="8">
        <f t="shared" si="3"/>
        <v>6161334</v>
      </c>
      <c r="E36" s="8">
        <f t="shared" si="3"/>
        <v>6163933</v>
      </c>
      <c r="F36" s="8">
        <f t="shared" si="3"/>
        <v>6167453</v>
      </c>
      <c r="G36" s="8">
        <f t="shared" si="3"/>
        <v>6170765</v>
      </c>
      <c r="H36" s="8">
        <f t="shared" si="3"/>
        <v>6173191</v>
      </c>
      <c r="I36" s="8">
        <f t="shared" si="3"/>
        <v>6178761</v>
      </c>
      <c r="J36" s="8">
        <f t="shared" si="3"/>
        <v>6183533</v>
      </c>
      <c r="K36" s="8">
        <f t="shared" si="3"/>
        <v>6188587</v>
      </c>
      <c r="L36" s="8">
        <f t="shared" si="3"/>
        <v>6193255</v>
      </c>
      <c r="M36" s="8">
        <f t="shared" si="3"/>
        <v>6194384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508</v>
      </c>
      <c r="B37" s="9">
        <f aca="true" t="shared" si="4" ref="B37:M37">SUM(B$20:B$21)</f>
        <v>612912</v>
      </c>
      <c r="C37" s="9">
        <f t="shared" si="4"/>
        <v>612469</v>
      </c>
      <c r="D37" s="9">
        <f t="shared" si="4"/>
        <v>612704</v>
      </c>
      <c r="E37" s="9">
        <f t="shared" si="4"/>
        <v>612614</v>
      </c>
      <c r="F37" s="9">
        <f t="shared" si="4"/>
        <v>612903</v>
      </c>
      <c r="G37" s="9">
        <f t="shared" si="4"/>
        <v>612748</v>
      </c>
      <c r="H37" s="9">
        <f t="shared" si="4"/>
        <v>612485</v>
      </c>
      <c r="I37" s="9">
        <f t="shared" si="4"/>
        <v>612706</v>
      </c>
      <c r="J37" s="9">
        <f t="shared" si="4"/>
        <v>613250</v>
      </c>
      <c r="K37" s="9">
        <f t="shared" si="4"/>
        <v>613474</v>
      </c>
      <c r="L37" s="9">
        <f t="shared" si="4"/>
        <v>613730</v>
      </c>
      <c r="M37" s="9">
        <f t="shared" si="4"/>
        <v>612965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55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102" t="s">
        <v>509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6" customFormat="1" ht="22.5" customHeight="1">
      <c r="A2" s="51" t="s">
        <v>215</v>
      </c>
      <c r="B2" s="26" t="s">
        <v>510</v>
      </c>
      <c r="C2" s="26" t="s">
        <v>511</v>
      </c>
      <c r="D2" s="26" t="s">
        <v>512</v>
      </c>
      <c r="E2" s="26" t="s">
        <v>513</v>
      </c>
      <c r="F2" s="26" t="s">
        <v>514</v>
      </c>
      <c r="G2" s="26" t="s">
        <v>515</v>
      </c>
      <c r="H2" s="26" t="s">
        <v>516</v>
      </c>
      <c r="I2" s="26" t="s">
        <v>517</v>
      </c>
      <c r="J2" s="26" t="s">
        <v>518</v>
      </c>
      <c r="K2" s="26" t="s">
        <v>519</v>
      </c>
      <c r="L2" s="26" t="s">
        <v>520</v>
      </c>
      <c r="M2" s="26" t="s">
        <v>521</v>
      </c>
    </row>
    <row r="3" spans="1:13" s="48" customFormat="1" ht="24" customHeight="1">
      <c r="A3" s="50" t="s">
        <v>202</v>
      </c>
      <c r="B3" s="44" t="s">
        <v>339</v>
      </c>
      <c r="C3" s="49" t="s">
        <v>340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341</v>
      </c>
      <c r="B4" s="4">
        <v>20804526</v>
      </c>
      <c r="C4" s="4">
        <v>20820665</v>
      </c>
      <c r="D4" s="4">
        <v>20834543</v>
      </c>
      <c r="E4" s="4">
        <v>20848363</v>
      </c>
      <c r="F4" s="4">
        <v>20864123</v>
      </c>
      <c r="G4" s="4">
        <v>20873820</v>
      </c>
      <c r="H4" s="4">
        <v>20894522</v>
      </c>
      <c r="I4" s="4">
        <v>20913364</v>
      </c>
      <c r="J4" s="4">
        <v>20932106</v>
      </c>
      <c r="K4" s="4">
        <v>20951002</v>
      </c>
      <c r="L4" s="4">
        <v>20968419</v>
      </c>
      <c r="M4" s="4">
        <v>20995416</v>
      </c>
    </row>
    <row r="5" spans="1:13" ht="13.5" customHeight="1">
      <c r="A5" s="30" t="s">
        <v>342</v>
      </c>
      <c r="B5" s="4">
        <v>20754373</v>
      </c>
      <c r="C5" s="4">
        <v>20770388</v>
      </c>
      <c r="D5" s="4">
        <v>20784173</v>
      </c>
      <c r="E5" s="4">
        <v>20797746</v>
      </c>
      <c r="F5" s="4">
        <v>20813190</v>
      </c>
      <c r="G5" s="4">
        <v>20822652</v>
      </c>
      <c r="H5" s="4">
        <v>20843254</v>
      </c>
      <c r="I5" s="4">
        <v>20861974</v>
      </c>
      <c r="J5" s="4">
        <v>20880670</v>
      </c>
      <c r="K5" s="4">
        <v>20899662</v>
      </c>
      <c r="L5" s="4">
        <v>20917054</v>
      </c>
      <c r="M5" s="4">
        <v>20944006</v>
      </c>
    </row>
    <row r="6" spans="1:13" ht="13.5" customHeight="1">
      <c r="A6" s="30" t="s">
        <v>343</v>
      </c>
      <c r="B6" s="4">
        <v>16655479</v>
      </c>
      <c r="C6" s="4">
        <v>16674364</v>
      </c>
      <c r="D6" s="4">
        <v>16691339</v>
      </c>
      <c r="E6" s="4">
        <v>16708390</v>
      </c>
      <c r="F6" s="4">
        <v>16727909</v>
      </c>
      <c r="G6" s="4">
        <v>16742582</v>
      </c>
      <c r="H6" s="4">
        <v>16767349</v>
      </c>
      <c r="I6" s="4">
        <v>16789370</v>
      </c>
      <c r="J6" s="4">
        <v>16812483</v>
      </c>
      <c r="K6" s="4">
        <v>16835832</v>
      </c>
      <c r="L6" s="4">
        <v>16856593</v>
      </c>
      <c r="M6" s="4">
        <v>16885412</v>
      </c>
    </row>
    <row r="7" spans="1:13" ht="13.5" customHeight="1">
      <c r="A7" s="31" t="s">
        <v>344</v>
      </c>
      <c r="B7" s="4">
        <v>3165600</v>
      </c>
      <c r="C7" s="4">
        <v>3171298</v>
      </c>
      <c r="D7" s="4">
        <v>3175953</v>
      </c>
      <c r="E7" s="4">
        <v>3179826</v>
      </c>
      <c r="F7" s="4">
        <v>3182959</v>
      </c>
      <c r="G7" s="4">
        <v>3185535</v>
      </c>
      <c r="H7" s="4">
        <v>3190295</v>
      </c>
      <c r="I7" s="4">
        <v>3195167</v>
      </c>
      <c r="J7" s="4">
        <v>3200768</v>
      </c>
      <c r="K7" s="4">
        <v>3207826</v>
      </c>
      <c r="L7" s="4">
        <v>3214294</v>
      </c>
      <c r="M7" s="4">
        <v>3222629</v>
      </c>
    </row>
    <row r="8" spans="1:13" ht="13.5" customHeight="1">
      <c r="A8" s="31" t="s">
        <v>345</v>
      </c>
      <c r="B8" s="4">
        <v>456989</v>
      </c>
      <c r="C8" s="4">
        <v>457440</v>
      </c>
      <c r="D8" s="4">
        <v>457660</v>
      </c>
      <c r="E8" s="4">
        <v>458121</v>
      </c>
      <c r="F8" s="4">
        <v>458456</v>
      </c>
      <c r="G8" s="4">
        <v>459152</v>
      </c>
      <c r="H8" s="4">
        <v>459820</v>
      </c>
      <c r="I8" s="4">
        <v>460412</v>
      </c>
      <c r="J8" s="4">
        <v>461016</v>
      </c>
      <c r="K8" s="4">
        <v>461643</v>
      </c>
      <c r="L8" s="4">
        <v>462074</v>
      </c>
      <c r="M8" s="4">
        <v>462509</v>
      </c>
    </row>
    <row r="9" spans="1:13" ht="13.5" customHeight="1">
      <c r="A9" s="31" t="s">
        <v>346</v>
      </c>
      <c r="B9" s="4">
        <v>1417062</v>
      </c>
      <c r="C9" s="4">
        <v>1420084</v>
      </c>
      <c r="D9" s="4">
        <v>1422596</v>
      </c>
      <c r="E9" s="4">
        <v>1424881</v>
      </c>
      <c r="F9" s="4">
        <v>1427804</v>
      </c>
      <c r="G9" s="4">
        <v>1429833</v>
      </c>
      <c r="H9" s="4">
        <v>1433721</v>
      </c>
      <c r="I9" s="4">
        <v>1437204</v>
      </c>
      <c r="J9" s="4">
        <v>1440923</v>
      </c>
      <c r="K9" s="4">
        <v>1443751</v>
      </c>
      <c r="L9" s="4">
        <v>1446379</v>
      </c>
      <c r="M9" s="4">
        <v>1448186</v>
      </c>
    </row>
    <row r="10" spans="1:13" ht="13.5" customHeight="1">
      <c r="A10" s="31" t="s">
        <v>347</v>
      </c>
      <c r="B10" s="4">
        <v>386027</v>
      </c>
      <c r="C10" s="4">
        <v>386655</v>
      </c>
      <c r="D10" s="4">
        <v>387163</v>
      </c>
      <c r="E10" s="4">
        <v>387594</v>
      </c>
      <c r="F10" s="4">
        <v>388184</v>
      </c>
      <c r="G10" s="4">
        <v>388551</v>
      </c>
      <c r="H10" s="4">
        <v>389226</v>
      </c>
      <c r="I10" s="4">
        <v>390093</v>
      </c>
      <c r="J10" s="4">
        <v>390557</v>
      </c>
      <c r="K10" s="4">
        <v>391287</v>
      </c>
      <c r="L10" s="4">
        <v>391833</v>
      </c>
      <c r="M10" s="4">
        <v>393030</v>
      </c>
    </row>
    <row r="11" spans="1:13" ht="13.5" customHeight="1">
      <c r="A11" s="31" t="s">
        <v>348</v>
      </c>
      <c r="B11" s="4">
        <v>553580</v>
      </c>
      <c r="C11" s="4">
        <v>553306</v>
      </c>
      <c r="D11" s="4">
        <v>553250</v>
      </c>
      <c r="E11" s="4">
        <v>553279</v>
      </c>
      <c r="F11" s="4">
        <v>553399</v>
      </c>
      <c r="G11" s="4">
        <v>553526</v>
      </c>
      <c r="H11" s="4">
        <v>553675</v>
      </c>
      <c r="I11" s="4">
        <v>554064</v>
      </c>
      <c r="J11" s="4">
        <v>554444</v>
      </c>
      <c r="K11" s="4">
        <v>554807</v>
      </c>
      <c r="L11" s="4">
        <v>555310</v>
      </c>
      <c r="M11" s="4">
        <v>556188</v>
      </c>
    </row>
    <row r="12" spans="1:13" ht="13.5" customHeight="1">
      <c r="A12" s="31" t="s">
        <v>349</v>
      </c>
      <c r="B12" s="4">
        <v>1318940</v>
      </c>
      <c r="C12" s="4">
        <v>1322166</v>
      </c>
      <c r="D12" s="4">
        <v>1325459</v>
      </c>
      <c r="E12" s="4">
        <v>1328678</v>
      </c>
      <c r="F12" s="4">
        <v>1332836</v>
      </c>
      <c r="G12" s="4">
        <v>1334969</v>
      </c>
      <c r="H12" s="4">
        <v>1338953</v>
      </c>
      <c r="I12" s="4">
        <v>1341860</v>
      </c>
      <c r="J12" s="4">
        <v>1344552</v>
      </c>
      <c r="K12" s="4">
        <v>1347157</v>
      </c>
      <c r="L12" s="4">
        <v>1349134</v>
      </c>
      <c r="M12" s="4">
        <v>1351251</v>
      </c>
    </row>
    <row r="13" spans="1:13" ht="13.5" customHeight="1">
      <c r="A13" s="31" t="s">
        <v>350</v>
      </c>
      <c r="B13" s="4">
        <v>1264943</v>
      </c>
      <c r="C13" s="4">
        <v>1265483</v>
      </c>
      <c r="D13" s="4">
        <v>1266120</v>
      </c>
      <c r="E13" s="4">
        <v>1267026</v>
      </c>
      <c r="F13" s="4">
        <v>1267475</v>
      </c>
      <c r="G13" s="4">
        <v>1267805</v>
      </c>
      <c r="H13" s="4">
        <v>1268558</v>
      </c>
      <c r="I13" s="4">
        <v>1269495</v>
      </c>
      <c r="J13" s="4">
        <v>1270717</v>
      </c>
      <c r="K13" s="4">
        <v>1271720</v>
      </c>
      <c r="L13" s="4">
        <v>1272742</v>
      </c>
      <c r="M13" s="4">
        <v>1273655</v>
      </c>
    </row>
    <row r="14" spans="1:13" ht="13.5" customHeight="1">
      <c r="A14" s="31" t="s">
        <v>351</v>
      </c>
      <c r="B14" s="4">
        <v>542148</v>
      </c>
      <c r="C14" s="4">
        <v>542043</v>
      </c>
      <c r="D14" s="4">
        <v>542118</v>
      </c>
      <c r="E14" s="4">
        <v>542223</v>
      </c>
      <c r="F14" s="4">
        <v>542124</v>
      </c>
      <c r="G14" s="4">
        <v>542095</v>
      </c>
      <c r="H14" s="4">
        <v>542328</v>
      </c>
      <c r="I14" s="4">
        <v>542692</v>
      </c>
      <c r="J14" s="4">
        <v>543173</v>
      </c>
      <c r="K14" s="4">
        <v>543499</v>
      </c>
      <c r="L14" s="4">
        <v>543938</v>
      </c>
      <c r="M14" s="4">
        <v>544610</v>
      </c>
    </row>
    <row r="15" spans="1:13" ht="13.5" customHeight="1">
      <c r="A15" s="31" t="s">
        <v>352</v>
      </c>
      <c r="B15" s="4">
        <v>753210</v>
      </c>
      <c r="C15" s="4">
        <v>752597</v>
      </c>
      <c r="D15" s="4">
        <v>752467</v>
      </c>
      <c r="E15" s="4">
        <v>752844</v>
      </c>
      <c r="F15" s="4">
        <v>753224</v>
      </c>
      <c r="G15" s="4">
        <v>753752</v>
      </c>
      <c r="H15" s="4">
        <v>754641</v>
      </c>
      <c r="I15" s="4">
        <v>754845</v>
      </c>
      <c r="J15" s="4">
        <v>755158</v>
      </c>
      <c r="K15" s="4">
        <v>755190</v>
      </c>
      <c r="L15" s="4">
        <v>755412</v>
      </c>
      <c r="M15" s="4">
        <v>755753</v>
      </c>
    </row>
    <row r="16" spans="1:13" ht="13.5" customHeight="1">
      <c r="A16" s="31" t="s">
        <v>353</v>
      </c>
      <c r="B16" s="4">
        <v>556600</v>
      </c>
      <c r="C16" s="4">
        <v>556560</v>
      </c>
      <c r="D16" s="4">
        <v>556862</v>
      </c>
      <c r="E16" s="4">
        <v>557299</v>
      </c>
      <c r="F16" s="4">
        <v>558121</v>
      </c>
      <c r="G16" s="4">
        <v>558670</v>
      </c>
      <c r="H16" s="4">
        <v>559910</v>
      </c>
      <c r="I16" s="4">
        <v>560252</v>
      </c>
      <c r="J16" s="4">
        <v>560670</v>
      </c>
      <c r="K16" s="4">
        <v>561292</v>
      </c>
      <c r="L16" s="4">
        <v>561890</v>
      </c>
      <c r="M16" s="4">
        <v>562897</v>
      </c>
    </row>
    <row r="17" spans="1:13" ht="13.5" customHeight="1">
      <c r="A17" s="31" t="s">
        <v>354</v>
      </c>
      <c r="B17" s="4">
        <v>1046905</v>
      </c>
      <c r="C17" s="4">
        <v>1047230</v>
      </c>
      <c r="D17" s="4">
        <v>1049318</v>
      </c>
      <c r="E17" s="4">
        <v>1050054</v>
      </c>
      <c r="F17" s="4">
        <v>1051314</v>
      </c>
      <c r="G17" s="4">
        <v>1051540</v>
      </c>
      <c r="H17" s="4">
        <v>1052809</v>
      </c>
      <c r="I17" s="4">
        <v>1054122</v>
      </c>
      <c r="J17" s="4">
        <v>1055354</v>
      </c>
      <c r="K17" s="4">
        <v>1056370</v>
      </c>
      <c r="L17" s="4">
        <v>1057141</v>
      </c>
      <c r="M17" s="4">
        <v>1059023</v>
      </c>
    </row>
    <row r="18" spans="1:13" ht="13.5" customHeight="1">
      <c r="A18" s="31" t="s">
        <v>355</v>
      </c>
      <c r="B18" s="4">
        <v>1146684</v>
      </c>
      <c r="C18" s="4">
        <v>1148399</v>
      </c>
      <c r="D18" s="4">
        <v>1149733</v>
      </c>
      <c r="E18" s="4">
        <v>1150846</v>
      </c>
      <c r="F18" s="4">
        <v>1152501</v>
      </c>
      <c r="G18" s="4">
        <v>1153738</v>
      </c>
      <c r="H18" s="4">
        <v>1155569</v>
      </c>
      <c r="I18" s="4">
        <v>1156884</v>
      </c>
      <c r="J18" s="4">
        <v>1158842</v>
      </c>
      <c r="K18" s="4">
        <v>1161326</v>
      </c>
      <c r="L18" s="4">
        <v>1163120</v>
      </c>
      <c r="M18" s="4">
        <v>1166798</v>
      </c>
    </row>
    <row r="19" spans="1:13" ht="13.5" customHeight="1">
      <c r="A19" s="31" t="s">
        <v>356</v>
      </c>
      <c r="B19" s="4">
        <v>901220</v>
      </c>
      <c r="C19" s="4">
        <v>901308</v>
      </c>
      <c r="D19" s="4">
        <v>901722</v>
      </c>
      <c r="E19" s="4">
        <v>902085</v>
      </c>
      <c r="F19" s="4">
        <v>902457</v>
      </c>
      <c r="G19" s="4">
        <v>902788</v>
      </c>
      <c r="H19" s="4">
        <v>903596</v>
      </c>
      <c r="I19" s="4">
        <v>903882</v>
      </c>
      <c r="J19" s="4">
        <v>904568</v>
      </c>
      <c r="K19" s="4">
        <v>905274</v>
      </c>
      <c r="L19" s="4">
        <v>905938</v>
      </c>
      <c r="M19" s="4">
        <v>906428</v>
      </c>
    </row>
    <row r="20" spans="1:13" ht="13.5" customHeight="1">
      <c r="A20" s="31" t="s">
        <v>357</v>
      </c>
      <c r="B20" s="4">
        <v>254951</v>
      </c>
      <c r="C20" s="4">
        <v>254921</v>
      </c>
      <c r="D20" s="4">
        <v>255003</v>
      </c>
      <c r="E20" s="4">
        <v>254829</v>
      </c>
      <c r="F20" s="4">
        <v>254776</v>
      </c>
      <c r="G20" s="4">
        <v>254752</v>
      </c>
      <c r="H20" s="4">
        <v>254688</v>
      </c>
      <c r="I20" s="4">
        <v>254607</v>
      </c>
      <c r="J20" s="4">
        <v>254632</v>
      </c>
      <c r="K20" s="4">
        <v>254754</v>
      </c>
      <c r="L20" s="4">
        <v>255024</v>
      </c>
      <c r="M20" s="4">
        <v>255536</v>
      </c>
    </row>
    <row r="21" spans="1:13" ht="13.5" customHeight="1">
      <c r="A21" s="31" t="s">
        <v>358</v>
      </c>
      <c r="B21" s="4">
        <v>355389</v>
      </c>
      <c r="C21" s="4">
        <v>355572</v>
      </c>
      <c r="D21" s="4">
        <v>355661</v>
      </c>
      <c r="E21" s="4">
        <v>355852</v>
      </c>
      <c r="F21" s="4">
        <v>356124</v>
      </c>
      <c r="G21" s="4">
        <v>356233</v>
      </c>
      <c r="H21" s="4">
        <v>356559</v>
      </c>
      <c r="I21" s="4">
        <v>356672</v>
      </c>
      <c r="J21" s="4">
        <v>356987</v>
      </c>
      <c r="K21" s="4">
        <v>357166</v>
      </c>
      <c r="L21" s="4">
        <v>357375</v>
      </c>
      <c r="M21" s="4">
        <v>357464</v>
      </c>
    </row>
    <row r="22" spans="1:13" ht="13.5" customHeight="1">
      <c r="A22" s="31" t="s">
        <v>359</v>
      </c>
      <c r="B22" s="4">
        <v>94930</v>
      </c>
      <c r="C22" s="4">
        <v>94823</v>
      </c>
      <c r="D22" s="4">
        <v>94769</v>
      </c>
      <c r="E22" s="4">
        <v>94798</v>
      </c>
      <c r="F22" s="4">
        <v>94929</v>
      </c>
      <c r="G22" s="4">
        <v>94879</v>
      </c>
      <c r="H22" s="4">
        <v>95060</v>
      </c>
      <c r="I22" s="4">
        <v>95094</v>
      </c>
      <c r="J22" s="4">
        <v>95062</v>
      </c>
      <c r="K22" s="4">
        <v>95017</v>
      </c>
      <c r="L22" s="4">
        <v>94930</v>
      </c>
      <c r="M22" s="4">
        <v>95288</v>
      </c>
    </row>
    <row r="23" spans="1:13" ht="13.5" customHeight="1">
      <c r="A23" s="31" t="s">
        <v>360</v>
      </c>
      <c r="B23" s="4">
        <v>359258</v>
      </c>
      <c r="C23" s="4">
        <v>359642</v>
      </c>
      <c r="D23" s="4">
        <v>359779</v>
      </c>
      <c r="E23" s="4">
        <v>360009</v>
      </c>
      <c r="F23" s="4">
        <v>360495</v>
      </c>
      <c r="G23" s="4">
        <v>360624</v>
      </c>
      <c r="H23" s="4">
        <v>361278</v>
      </c>
      <c r="I23" s="4">
        <v>361661</v>
      </c>
      <c r="J23" s="4">
        <v>362097</v>
      </c>
      <c r="K23" s="4">
        <v>362601</v>
      </c>
      <c r="L23" s="4">
        <v>362796</v>
      </c>
      <c r="M23" s="4">
        <v>363037</v>
      </c>
    </row>
    <row r="24" spans="1:13" ht="13.5" customHeight="1">
      <c r="A24" s="31" t="s">
        <v>361</v>
      </c>
      <c r="B24" s="4">
        <v>332701</v>
      </c>
      <c r="C24" s="4">
        <v>332814</v>
      </c>
      <c r="D24" s="4">
        <v>332524</v>
      </c>
      <c r="E24" s="4">
        <v>332787</v>
      </c>
      <c r="F24" s="4">
        <v>333104</v>
      </c>
      <c r="G24" s="4">
        <v>333540</v>
      </c>
      <c r="H24" s="4">
        <v>333774</v>
      </c>
      <c r="I24" s="4">
        <v>334047</v>
      </c>
      <c r="J24" s="4">
        <v>334457</v>
      </c>
      <c r="K24" s="4">
        <v>334735</v>
      </c>
      <c r="L24" s="4">
        <v>335040</v>
      </c>
      <c r="M24" s="4">
        <v>335460</v>
      </c>
    </row>
    <row r="25" spans="1:13" ht="13.5" customHeight="1">
      <c r="A25" s="31" t="s">
        <v>362</v>
      </c>
      <c r="B25" s="4">
        <v>795379</v>
      </c>
      <c r="C25" s="4">
        <v>798183</v>
      </c>
      <c r="D25" s="4">
        <v>799640</v>
      </c>
      <c r="E25" s="4">
        <v>800771</v>
      </c>
      <c r="F25" s="4">
        <v>802355</v>
      </c>
      <c r="G25" s="4">
        <v>804778</v>
      </c>
      <c r="H25" s="4">
        <v>806843</v>
      </c>
      <c r="I25" s="4">
        <v>809508</v>
      </c>
      <c r="J25" s="4">
        <v>811592</v>
      </c>
      <c r="K25" s="4">
        <v>812996</v>
      </c>
      <c r="L25" s="4">
        <v>814101</v>
      </c>
      <c r="M25" s="4">
        <v>816601</v>
      </c>
    </row>
    <row r="26" spans="1:13" ht="13.5" customHeight="1">
      <c r="A26" s="31" t="s">
        <v>363</v>
      </c>
      <c r="B26" s="4">
        <v>258412</v>
      </c>
      <c r="C26" s="4">
        <v>258582</v>
      </c>
      <c r="D26" s="4">
        <v>258664</v>
      </c>
      <c r="E26" s="4">
        <v>258702</v>
      </c>
      <c r="F26" s="4">
        <v>258464</v>
      </c>
      <c r="G26" s="4">
        <v>258229</v>
      </c>
      <c r="H26" s="4">
        <v>258202</v>
      </c>
      <c r="I26" s="4">
        <v>258486</v>
      </c>
      <c r="J26" s="4">
        <v>258380</v>
      </c>
      <c r="K26" s="4">
        <v>258347</v>
      </c>
      <c r="L26" s="4">
        <v>258518</v>
      </c>
      <c r="M26" s="4">
        <v>258599</v>
      </c>
    </row>
    <row r="27" spans="1:13" ht="13.5" customHeight="1">
      <c r="A27" s="31" t="s">
        <v>364</v>
      </c>
      <c r="B27" s="4">
        <v>694551</v>
      </c>
      <c r="C27" s="4">
        <v>695258</v>
      </c>
      <c r="D27" s="4">
        <v>694878</v>
      </c>
      <c r="E27" s="4">
        <v>695886</v>
      </c>
      <c r="F27" s="4">
        <v>696808</v>
      </c>
      <c r="G27" s="4">
        <v>697593</v>
      </c>
      <c r="H27" s="4">
        <v>697844</v>
      </c>
      <c r="I27" s="4">
        <v>698323</v>
      </c>
      <c r="J27" s="4">
        <v>698534</v>
      </c>
      <c r="K27" s="4">
        <v>699074</v>
      </c>
      <c r="L27" s="4">
        <v>699604</v>
      </c>
      <c r="M27" s="4">
        <v>700470</v>
      </c>
    </row>
    <row r="28" spans="1:13" ht="13.5" customHeight="1">
      <c r="A28" s="30" t="s">
        <v>365</v>
      </c>
      <c r="B28" s="4">
        <v>2693400</v>
      </c>
      <c r="C28" s="4">
        <v>2690079</v>
      </c>
      <c r="D28" s="4">
        <v>2686974</v>
      </c>
      <c r="E28" s="4">
        <v>2683194</v>
      </c>
      <c r="F28" s="4">
        <v>2679629</v>
      </c>
      <c r="G28" s="4">
        <v>2675029</v>
      </c>
      <c r="H28" s="4">
        <v>2671260</v>
      </c>
      <c r="I28" s="4">
        <v>2667722</v>
      </c>
      <c r="J28" s="4">
        <v>2662931</v>
      </c>
      <c r="K28" s="4">
        <v>2658699</v>
      </c>
      <c r="L28" s="4">
        <v>2656009</v>
      </c>
      <c r="M28" s="4">
        <v>2653245</v>
      </c>
    </row>
    <row r="29" spans="1:13" ht="13.5" customHeight="1">
      <c r="A29" s="30" t="s">
        <v>366</v>
      </c>
      <c r="B29" s="4">
        <v>1405494</v>
      </c>
      <c r="C29" s="4">
        <v>1405945</v>
      </c>
      <c r="D29" s="4">
        <v>1405860</v>
      </c>
      <c r="E29" s="4">
        <v>1406162</v>
      </c>
      <c r="F29" s="4">
        <v>1405652</v>
      </c>
      <c r="G29" s="4">
        <v>1405041</v>
      </c>
      <c r="H29" s="4">
        <v>1404645</v>
      </c>
      <c r="I29" s="4">
        <v>1404882</v>
      </c>
      <c r="J29" s="4">
        <v>1405256</v>
      </c>
      <c r="K29" s="4">
        <v>1405131</v>
      </c>
      <c r="L29" s="4">
        <v>1404452</v>
      </c>
      <c r="M29" s="4">
        <v>1405349</v>
      </c>
    </row>
    <row r="30" spans="1:13" ht="13.5" customHeight="1">
      <c r="A30" s="30" t="s">
        <v>367</v>
      </c>
      <c r="B30" s="4">
        <v>50153</v>
      </c>
      <c r="C30" s="4">
        <v>50277</v>
      </c>
      <c r="D30" s="4">
        <v>50370</v>
      </c>
      <c r="E30" s="4">
        <v>50617</v>
      </c>
      <c r="F30" s="4">
        <v>50933</v>
      </c>
      <c r="G30" s="4">
        <v>51168</v>
      </c>
      <c r="H30" s="4">
        <v>51268</v>
      </c>
      <c r="I30" s="4">
        <v>51390</v>
      </c>
      <c r="J30" s="4">
        <v>51436</v>
      </c>
      <c r="K30" s="4">
        <v>51340</v>
      </c>
      <c r="L30" s="4">
        <v>51365</v>
      </c>
      <c r="M30" s="4">
        <v>51410</v>
      </c>
    </row>
    <row r="31" spans="1:13" ht="13.5" customHeight="1">
      <c r="A31" s="31" t="s">
        <v>368</v>
      </c>
      <c r="B31" s="4">
        <v>44240</v>
      </c>
      <c r="C31" s="4">
        <v>44399</v>
      </c>
      <c r="D31" s="4">
        <v>44515</v>
      </c>
      <c r="E31" s="4">
        <v>44675</v>
      </c>
      <c r="F31" s="4">
        <v>44894</v>
      </c>
      <c r="G31" s="4">
        <v>45125</v>
      </c>
      <c r="H31" s="4">
        <v>45307</v>
      </c>
      <c r="I31" s="4">
        <v>45462</v>
      </c>
      <c r="J31" s="4">
        <v>45573</v>
      </c>
      <c r="K31" s="4">
        <v>45670</v>
      </c>
      <c r="L31" s="4">
        <v>45751</v>
      </c>
      <c r="M31" s="4">
        <v>45807</v>
      </c>
    </row>
    <row r="32" spans="1:13" ht="13.5" customHeight="1" thickBot="1">
      <c r="A32" s="32" t="s">
        <v>369</v>
      </c>
      <c r="B32" s="53">
        <v>5913</v>
      </c>
      <c r="C32" s="53">
        <v>5878</v>
      </c>
      <c r="D32" s="53">
        <v>5855</v>
      </c>
      <c r="E32" s="53">
        <v>5942</v>
      </c>
      <c r="F32" s="53">
        <v>6039</v>
      </c>
      <c r="G32" s="53">
        <v>6043</v>
      </c>
      <c r="H32" s="53">
        <v>5961</v>
      </c>
      <c r="I32" s="53">
        <v>5928</v>
      </c>
      <c r="J32" s="53">
        <v>5863</v>
      </c>
      <c r="K32" s="53">
        <v>5670</v>
      </c>
      <c r="L32" s="53">
        <v>5614</v>
      </c>
      <c r="M32" s="53">
        <v>5603</v>
      </c>
    </row>
    <row r="33" spans="1:38" ht="12.75" thickTop="1">
      <c r="A33" s="57" t="s">
        <v>185</v>
      </c>
      <c r="B33" s="71">
        <f aca="true" t="shared" si="0" ref="B33:M33">SUM(B34:B37)</f>
        <v>20754373</v>
      </c>
      <c r="C33" s="72">
        <f t="shared" si="0"/>
        <v>20770388</v>
      </c>
      <c r="D33" s="72">
        <f t="shared" si="0"/>
        <v>20784173</v>
      </c>
      <c r="E33" s="72">
        <f t="shared" si="0"/>
        <v>20797746</v>
      </c>
      <c r="F33" s="72">
        <f t="shared" si="0"/>
        <v>20813190</v>
      </c>
      <c r="G33" s="72">
        <f t="shared" si="0"/>
        <v>20822652</v>
      </c>
      <c r="H33" s="72">
        <f t="shared" si="0"/>
        <v>20843254</v>
      </c>
      <c r="I33" s="72">
        <f t="shared" si="0"/>
        <v>20861974</v>
      </c>
      <c r="J33" s="72">
        <f t="shared" si="0"/>
        <v>20880670</v>
      </c>
      <c r="K33" s="72">
        <f t="shared" si="0"/>
        <v>20899662</v>
      </c>
      <c r="L33" s="72">
        <f t="shared" si="0"/>
        <v>20917054</v>
      </c>
      <c r="M33" s="72">
        <f t="shared" si="0"/>
        <v>20944006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8811037</v>
      </c>
      <c r="C34" s="8">
        <f t="shared" si="1"/>
        <v>8818012</v>
      </c>
      <c r="D34" s="8">
        <f t="shared" si="1"/>
        <v>8822649</v>
      </c>
      <c r="E34" s="8">
        <f t="shared" si="1"/>
        <v>8826412</v>
      </c>
      <c r="F34" s="8">
        <f t="shared" si="1"/>
        <v>8830631</v>
      </c>
      <c r="G34" s="8">
        <f t="shared" si="1"/>
        <v>8832264</v>
      </c>
      <c r="H34" s="8">
        <f t="shared" si="1"/>
        <v>8839374</v>
      </c>
      <c r="I34" s="8">
        <f t="shared" si="1"/>
        <v>8846306</v>
      </c>
      <c r="J34" s="8">
        <f t="shared" si="1"/>
        <v>8852749</v>
      </c>
      <c r="K34" s="8">
        <f t="shared" si="1"/>
        <v>8860542</v>
      </c>
      <c r="L34" s="8">
        <f t="shared" si="1"/>
        <v>8868425</v>
      </c>
      <c r="M34" s="8">
        <f t="shared" si="1"/>
        <v>8878096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5228200</v>
      </c>
      <c r="C35" s="8">
        <f t="shared" si="2"/>
        <v>5233778</v>
      </c>
      <c r="D35" s="8">
        <f t="shared" si="2"/>
        <v>5239054</v>
      </c>
      <c r="E35" s="8">
        <f t="shared" si="2"/>
        <v>5244821</v>
      </c>
      <c r="F35" s="8">
        <f t="shared" si="2"/>
        <v>5251413</v>
      </c>
      <c r="G35" s="8">
        <f t="shared" si="2"/>
        <v>5256925</v>
      </c>
      <c r="H35" s="8">
        <f t="shared" si="2"/>
        <v>5264998</v>
      </c>
      <c r="I35" s="8">
        <f t="shared" si="2"/>
        <v>5272464</v>
      </c>
      <c r="J35" s="8">
        <f t="shared" si="2"/>
        <v>5279636</v>
      </c>
      <c r="K35" s="8">
        <f t="shared" si="2"/>
        <v>5285369</v>
      </c>
      <c r="L35" s="8">
        <f t="shared" si="2"/>
        <v>5290637</v>
      </c>
      <c r="M35" s="8">
        <f t="shared" si="2"/>
        <v>5298058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6104796</v>
      </c>
      <c r="C36" s="8">
        <f t="shared" si="3"/>
        <v>6108105</v>
      </c>
      <c r="D36" s="8">
        <f t="shared" si="3"/>
        <v>6111806</v>
      </c>
      <c r="E36" s="8">
        <f t="shared" si="3"/>
        <v>6115832</v>
      </c>
      <c r="F36" s="8">
        <f t="shared" si="3"/>
        <v>6120246</v>
      </c>
      <c r="G36" s="8">
        <f t="shared" si="3"/>
        <v>6122478</v>
      </c>
      <c r="H36" s="8">
        <f t="shared" si="3"/>
        <v>6127635</v>
      </c>
      <c r="I36" s="8">
        <f t="shared" si="3"/>
        <v>6131925</v>
      </c>
      <c r="J36" s="8">
        <f t="shared" si="3"/>
        <v>6136666</v>
      </c>
      <c r="K36" s="8">
        <f t="shared" si="3"/>
        <v>6141831</v>
      </c>
      <c r="L36" s="8">
        <f t="shared" si="3"/>
        <v>6145593</v>
      </c>
      <c r="M36" s="8">
        <f t="shared" si="3"/>
        <v>6154852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610340</v>
      </c>
      <c r="C37" s="9">
        <f t="shared" si="4"/>
        <v>610493</v>
      </c>
      <c r="D37" s="9">
        <f t="shared" si="4"/>
        <v>610664</v>
      </c>
      <c r="E37" s="9">
        <f t="shared" si="4"/>
        <v>610681</v>
      </c>
      <c r="F37" s="9">
        <f t="shared" si="4"/>
        <v>610900</v>
      </c>
      <c r="G37" s="9">
        <f t="shared" si="4"/>
        <v>610985</v>
      </c>
      <c r="H37" s="9">
        <f t="shared" si="4"/>
        <v>611247</v>
      </c>
      <c r="I37" s="9">
        <f t="shared" si="4"/>
        <v>611279</v>
      </c>
      <c r="J37" s="9">
        <f t="shared" si="4"/>
        <v>611619</v>
      </c>
      <c r="K37" s="9">
        <f t="shared" si="4"/>
        <v>611920</v>
      </c>
      <c r="L37" s="9">
        <f t="shared" si="4"/>
        <v>612399</v>
      </c>
      <c r="M37" s="9">
        <f t="shared" si="4"/>
        <v>613000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30" ht="14.25">
      <c r="A40" s="5"/>
      <c r="B40" s="75">
        <v>20804526</v>
      </c>
      <c r="C40" s="75">
        <v>20754373</v>
      </c>
      <c r="D40" s="75">
        <v>16655479</v>
      </c>
      <c r="E40" s="75">
        <v>3165600</v>
      </c>
      <c r="F40" s="75">
        <v>456989</v>
      </c>
      <c r="G40" s="75">
        <v>1417062</v>
      </c>
      <c r="H40" s="75">
        <v>386027</v>
      </c>
      <c r="I40" s="75">
        <v>553580</v>
      </c>
      <c r="J40" s="75">
        <v>1318940</v>
      </c>
      <c r="K40" s="75">
        <v>1264943</v>
      </c>
      <c r="L40" s="75">
        <v>542148</v>
      </c>
      <c r="M40" s="75">
        <v>753210</v>
      </c>
      <c r="N40" s="75">
        <v>556600</v>
      </c>
      <c r="O40" s="75">
        <v>1046905</v>
      </c>
      <c r="P40" s="75">
        <v>1146684</v>
      </c>
      <c r="Q40" s="75">
        <v>901220</v>
      </c>
      <c r="R40" s="75">
        <v>254951</v>
      </c>
      <c r="S40" s="75">
        <v>355389</v>
      </c>
      <c r="T40" s="75">
        <v>94930</v>
      </c>
      <c r="U40" s="75">
        <v>359258</v>
      </c>
      <c r="V40" s="75">
        <v>332701</v>
      </c>
      <c r="W40" s="75">
        <v>795379</v>
      </c>
      <c r="X40" s="75">
        <v>258412</v>
      </c>
      <c r="Y40" s="75">
        <v>694551</v>
      </c>
      <c r="Z40" s="75">
        <v>2693400</v>
      </c>
      <c r="AA40" s="75">
        <v>1405494</v>
      </c>
      <c r="AB40" s="75">
        <v>50153</v>
      </c>
      <c r="AC40" s="75">
        <v>44240</v>
      </c>
      <c r="AD40" s="75">
        <v>5913</v>
      </c>
    </row>
    <row r="41" spans="1:30" ht="14.25">
      <c r="A41" s="5"/>
      <c r="B41" s="75">
        <v>20820665</v>
      </c>
      <c r="C41" s="75">
        <v>20770388</v>
      </c>
      <c r="D41" s="75">
        <v>16674364</v>
      </c>
      <c r="E41" s="75">
        <v>3171298</v>
      </c>
      <c r="F41" s="75">
        <v>457440</v>
      </c>
      <c r="G41" s="75">
        <v>1420084</v>
      </c>
      <c r="H41" s="75">
        <v>386655</v>
      </c>
      <c r="I41" s="75">
        <v>553306</v>
      </c>
      <c r="J41" s="75">
        <v>1322166</v>
      </c>
      <c r="K41" s="75">
        <v>1265483</v>
      </c>
      <c r="L41" s="75">
        <v>542043</v>
      </c>
      <c r="M41" s="75">
        <v>752597</v>
      </c>
      <c r="N41" s="75">
        <v>556560</v>
      </c>
      <c r="O41" s="75">
        <v>1047230</v>
      </c>
      <c r="P41" s="75">
        <v>1148399</v>
      </c>
      <c r="Q41" s="75">
        <v>901308</v>
      </c>
      <c r="R41" s="75">
        <v>254921</v>
      </c>
      <c r="S41" s="75">
        <v>355572</v>
      </c>
      <c r="T41" s="75">
        <v>94823</v>
      </c>
      <c r="U41" s="75">
        <v>359642</v>
      </c>
      <c r="V41" s="75">
        <v>332814</v>
      </c>
      <c r="W41" s="75">
        <v>798183</v>
      </c>
      <c r="X41" s="75">
        <v>258582</v>
      </c>
      <c r="Y41" s="75">
        <v>695258</v>
      </c>
      <c r="Z41" s="75">
        <v>2690079</v>
      </c>
      <c r="AA41" s="75">
        <v>1405945</v>
      </c>
      <c r="AB41" s="75">
        <v>50277</v>
      </c>
      <c r="AC41" s="75">
        <v>44399</v>
      </c>
      <c r="AD41" s="75">
        <v>5878</v>
      </c>
    </row>
    <row r="42" spans="1:30" ht="14.25">
      <c r="A42" s="5"/>
      <c r="B42" s="75">
        <v>20834543</v>
      </c>
      <c r="C42" s="75">
        <v>20784173</v>
      </c>
      <c r="D42" s="75">
        <v>16691339</v>
      </c>
      <c r="E42" s="75">
        <v>3175953</v>
      </c>
      <c r="F42" s="75">
        <v>457660</v>
      </c>
      <c r="G42" s="75">
        <v>1422596</v>
      </c>
      <c r="H42" s="75">
        <v>387163</v>
      </c>
      <c r="I42" s="75">
        <v>553250</v>
      </c>
      <c r="J42" s="75">
        <v>1325459</v>
      </c>
      <c r="K42" s="75">
        <v>1266120</v>
      </c>
      <c r="L42" s="75">
        <v>542118</v>
      </c>
      <c r="M42" s="75">
        <v>752467</v>
      </c>
      <c r="N42" s="75">
        <v>556862</v>
      </c>
      <c r="O42" s="75">
        <v>1049318</v>
      </c>
      <c r="P42" s="75">
        <v>1149733</v>
      </c>
      <c r="Q42" s="75">
        <v>901722</v>
      </c>
      <c r="R42" s="75">
        <v>255003</v>
      </c>
      <c r="S42" s="75">
        <v>355661</v>
      </c>
      <c r="T42" s="75">
        <v>94769</v>
      </c>
      <c r="U42" s="75">
        <v>359779</v>
      </c>
      <c r="V42" s="75">
        <v>332524</v>
      </c>
      <c r="W42" s="75">
        <v>799640</v>
      </c>
      <c r="X42" s="75">
        <v>258664</v>
      </c>
      <c r="Y42" s="75">
        <v>694878</v>
      </c>
      <c r="Z42" s="75">
        <v>2686974</v>
      </c>
      <c r="AA42" s="75">
        <v>1405860</v>
      </c>
      <c r="AB42" s="75">
        <v>50370</v>
      </c>
      <c r="AC42" s="75">
        <v>44515</v>
      </c>
      <c r="AD42" s="75">
        <v>5855</v>
      </c>
    </row>
    <row r="43" spans="1:30" ht="14.25">
      <c r="A43" s="5"/>
      <c r="B43" s="75">
        <v>20848363</v>
      </c>
      <c r="C43" s="75">
        <v>20797746</v>
      </c>
      <c r="D43" s="75">
        <v>16708390</v>
      </c>
      <c r="E43" s="75">
        <v>3179826</v>
      </c>
      <c r="F43" s="75">
        <v>458121</v>
      </c>
      <c r="G43" s="75">
        <v>1424881</v>
      </c>
      <c r="H43" s="75">
        <v>387594</v>
      </c>
      <c r="I43" s="75">
        <v>553279</v>
      </c>
      <c r="J43" s="75">
        <v>1328678</v>
      </c>
      <c r="K43" s="75">
        <v>1267026</v>
      </c>
      <c r="L43" s="75">
        <v>542223</v>
      </c>
      <c r="M43" s="75">
        <v>752844</v>
      </c>
      <c r="N43" s="75">
        <v>557299</v>
      </c>
      <c r="O43" s="75">
        <v>1050054</v>
      </c>
      <c r="P43" s="75">
        <v>1150846</v>
      </c>
      <c r="Q43" s="75">
        <v>902085</v>
      </c>
      <c r="R43" s="75">
        <v>254829</v>
      </c>
      <c r="S43" s="75">
        <v>355852</v>
      </c>
      <c r="T43" s="75">
        <v>94798</v>
      </c>
      <c r="U43" s="75">
        <v>360009</v>
      </c>
      <c r="V43" s="75">
        <v>332787</v>
      </c>
      <c r="W43" s="75">
        <v>800771</v>
      </c>
      <c r="X43" s="75">
        <v>258702</v>
      </c>
      <c r="Y43" s="75">
        <v>695886</v>
      </c>
      <c r="Z43" s="75">
        <v>2683194</v>
      </c>
      <c r="AA43" s="75">
        <v>1406162</v>
      </c>
      <c r="AB43" s="75">
        <v>50617</v>
      </c>
      <c r="AC43" s="75">
        <v>44675</v>
      </c>
      <c r="AD43" s="75">
        <v>5942</v>
      </c>
    </row>
    <row r="44" spans="1:30" ht="14.25">
      <c r="A44" s="5"/>
      <c r="B44" s="75">
        <v>20864123</v>
      </c>
      <c r="C44" s="75">
        <v>20813190</v>
      </c>
      <c r="D44" s="75">
        <v>16727909</v>
      </c>
      <c r="E44" s="75">
        <v>3182959</v>
      </c>
      <c r="F44" s="75">
        <v>458456</v>
      </c>
      <c r="G44" s="75">
        <v>1427804</v>
      </c>
      <c r="H44" s="75">
        <v>388184</v>
      </c>
      <c r="I44" s="75">
        <v>553399</v>
      </c>
      <c r="J44" s="75">
        <v>1332836</v>
      </c>
      <c r="K44" s="75">
        <v>1267475</v>
      </c>
      <c r="L44" s="75">
        <v>542124</v>
      </c>
      <c r="M44" s="75">
        <v>753224</v>
      </c>
      <c r="N44" s="75">
        <v>558121</v>
      </c>
      <c r="O44" s="75">
        <v>1051314</v>
      </c>
      <c r="P44" s="75">
        <v>1152501</v>
      </c>
      <c r="Q44" s="75">
        <v>902457</v>
      </c>
      <c r="R44" s="75">
        <v>254776</v>
      </c>
      <c r="S44" s="75">
        <v>356124</v>
      </c>
      <c r="T44" s="75">
        <v>94929</v>
      </c>
      <c r="U44" s="75">
        <v>360495</v>
      </c>
      <c r="V44" s="75">
        <v>333104</v>
      </c>
      <c r="W44" s="75">
        <v>802355</v>
      </c>
      <c r="X44" s="75">
        <v>258464</v>
      </c>
      <c r="Y44" s="75">
        <v>696808</v>
      </c>
      <c r="Z44" s="75">
        <v>2679629</v>
      </c>
      <c r="AA44" s="75">
        <v>1405652</v>
      </c>
      <c r="AB44" s="75">
        <v>50933</v>
      </c>
      <c r="AC44" s="75">
        <v>44894</v>
      </c>
      <c r="AD44" s="75">
        <v>6039</v>
      </c>
    </row>
    <row r="45" spans="1:30" ht="14.25">
      <c r="A45" s="5"/>
      <c r="B45" s="75">
        <v>20873820</v>
      </c>
      <c r="C45" s="75">
        <v>20822652</v>
      </c>
      <c r="D45" s="75">
        <v>16742582</v>
      </c>
      <c r="E45" s="75">
        <v>3185535</v>
      </c>
      <c r="F45" s="75">
        <v>459152</v>
      </c>
      <c r="G45" s="75">
        <v>1429833</v>
      </c>
      <c r="H45" s="75">
        <v>388551</v>
      </c>
      <c r="I45" s="75">
        <v>553526</v>
      </c>
      <c r="J45" s="75">
        <v>1334969</v>
      </c>
      <c r="K45" s="75">
        <v>1267805</v>
      </c>
      <c r="L45" s="75">
        <v>542095</v>
      </c>
      <c r="M45" s="75">
        <v>753752</v>
      </c>
      <c r="N45" s="75">
        <v>558670</v>
      </c>
      <c r="O45" s="75">
        <v>1051540</v>
      </c>
      <c r="P45" s="75">
        <v>1153738</v>
      </c>
      <c r="Q45" s="75">
        <v>902788</v>
      </c>
      <c r="R45" s="75">
        <v>254752</v>
      </c>
      <c r="S45" s="75">
        <v>356233</v>
      </c>
      <c r="T45" s="75">
        <v>94879</v>
      </c>
      <c r="U45" s="75">
        <v>360624</v>
      </c>
      <c r="V45" s="75">
        <v>333540</v>
      </c>
      <c r="W45" s="75">
        <v>804778</v>
      </c>
      <c r="X45" s="75">
        <v>258229</v>
      </c>
      <c r="Y45" s="75">
        <v>697593</v>
      </c>
      <c r="Z45" s="75">
        <v>2675029</v>
      </c>
      <c r="AA45" s="75">
        <v>1405041</v>
      </c>
      <c r="AB45" s="75">
        <v>51168</v>
      </c>
      <c r="AC45" s="75">
        <v>45125</v>
      </c>
      <c r="AD45" s="75">
        <v>6043</v>
      </c>
    </row>
    <row r="46" spans="1:30" ht="14.25">
      <c r="A46" s="5"/>
      <c r="B46" s="75">
        <v>20894522</v>
      </c>
      <c r="C46" s="75">
        <v>20843254</v>
      </c>
      <c r="D46" s="75">
        <v>16767349</v>
      </c>
      <c r="E46" s="75">
        <v>3190295</v>
      </c>
      <c r="F46" s="75">
        <v>459820</v>
      </c>
      <c r="G46" s="75">
        <v>1433721</v>
      </c>
      <c r="H46" s="75">
        <v>389226</v>
      </c>
      <c r="I46" s="75">
        <v>553675</v>
      </c>
      <c r="J46" s="75">
        <v>1338953</v>
      </c>
      <c r="K46" s="75">
        <v>1268558</v>
      </c>
      <c r="L46" s="75">
        <v>542328</v>
      </c>
      <c r="M46" s="75">
        <v>754641</v>
      </c>
      <c r="N46" s="75">
        <v>559910</v>
      </c>
      <c r="O46" s="75">
        <v>1052809</v>
      </c>
      <c r="P46" s="75">
        <v>1155569</v>
      </c>
      <c r="Q46" s="75">
        <v>903596</v>
      </c>
      <c r="R46" s="75">
        <v>254688</v>
      </c>
      <c r="S46" s="75">
        <v>356559</v>
      </c>
      <c r="T46" s="75">
        <v>95060</v>
      </c>
      <c r="U46" s="75">
        <v>361278</v>
      </c>
      <c r="V46" s="75">
        <v>333774</v>
      </c>
      <c r="W46" s="75">
        <v>806843</v>
      </c>
      <c r="X46" s="75">
        <v>258202</v>
      </c>
      <c r="Y46" s="75">
        <v>697844</v>
      </c>
      <c r="Z46" s="75">
        <v>2671260</v>
      </c>
      <c r="AA46" s="75">
        <v>1404645</v>
      </c>
      <c r="AB46" s="75">
        <v>51268</v>
      </c>
      <c r="AC46" s="75">
        <v>45307</v>
      </c>
      <c r="AD46" s="75">
        <v>5961</v>
      </c>
    </row>
    <row r="47" spans="1:30" ht="14.25">
      <c r="A47" s="5"/>
      <c r="B47" s="75">
        <v>20913364</v>
      </c>
      <c r="C47" s="75">
        <v>20861974</v>
      </c>
      <c r="D47" s="75">
        <v>16789370</v>
      </c>
      <c r="E47" s="75">
        <v>3195167</v>
      </c>
      <c r="F47" s="75">
        <v>460412</v>
      </c>
      <c r="G47" s="75">
        <v>1437204</v>
      </c>
      <c r="H47" s="75">
        <v>390093</v>
      </c>
      <c r="I47" s="75">
        <v>554064</v>
      </c>
      <c r="J47" s="75">
        <v>1341860</v>
      </c>
      <c r="K47" s="75">
        <v>1269495</v>
      </c>
      <c r="L47" s="75">
        <v>542692</v>
      </c>
      <c r="M47" s="75">
        <v>754845</v>
      </c>
      <c r="N47" s="75">
        <v>560252</v>
      </c>
      <c r="O47" s="75">
        <v>1054122</v>
      </c>
      <c r="P47" s="75">
        <v>1156884</v>
      </c>
      <c r="Q47" s="75">
        <v>903882</v>
      </c>
      <c r="R47" s="75">
        <v>254607</v>
      </c>
      <c r="S47" s="75">
        <v>356672</v>
      </c>
      <c r="T47" s="75">
        <v>95094</v>
      </c>
      <c r="U47" s="75">
        <v>361661</v>
      </c>
      <c r="V47" s="75">
        <v>334047</v>
      </c>
      <c r="W47" s="75">
        <v>809508</v>
      </c>
      <c r="X47" s="75">
        <v>258486</v>
      </c>
      <c r="Y47" s="75">
        <v>698323</v>
      </c>
      <c r="Z47" s="75">
        <v>2667722</v>
      </c>
      <c r="AA47" s="75">
        <v>1404882</v>
      </c>
      <c r="AB47" s="75">
        <v>51390</v>
      </c>
      <c r="AC47" s="75">
        <v>45462</v>
      </c>
      <c r="AD47" s="75">
        <v>5928</v>
      </c>
    </row>
    <row r="48" spans="1:30" ht="14.25">
      <c r="A48" s="5"/>
      <c r="B48" s="75">
        <v>20932106</v>
      </c>
      <c r="C48" s="75">
        <v>20880670</v>
      </c>
      <c r="D48" s="75">
        <v>16812483</v>
      </c>
      <c r="E48" s="75">
        <v>3200768</v>
      </c>
      <c r="F48" s="75">
        <v>461016</v>
      </c>
      <c r="G48" s="75">
        <v>1440923</v>
      </c>
      <c r="H48" s="75">
        <v>390557</v>
      </c>
      <c r="I48" s="75">
        <v>554444</v>
      </c>
      <c r="J48" s="75">
        <v>1344552</v>
      </c>
      <c r="K48" s="75">
        <v>1270717</v>
      </c>
      <c r="L48" s="75">
        <v>543173</v>
      </c>
      <c r="M48" s="75">
        <v>755158</v>
      </c>
      <c r="N48" s="75">
        <v>560670</v>
      </c>
      <c r="O48" s="75">
        <v>1055354</v>
      </c>
      <c r="P48" s="75">
        <v>1158842</v>
      </c>
      <c r="Q48" s="75">
        <v>904568</v>
      </c>
      <c r="R48" s="75">
        <v>254632</v>
      </c>
      <c r="S48" s="75">
        <v>356987</v>
      </c>
      <c r="T48" s="75">
        <v>95062</v>
      </c>
      <c r="U48" s="75">
        <v>362097</v>
      </c>
      <c r="V48" s="75">
        <v>334457</v>
      </c>
      <c r="W48" s="75">
        <v>811592</v>
      </c>
      <c r="X48" s="75">
        <v>258380</v>
      </c>
      <c r="Y48" s="75">
        <v>698534</v>
      </c>
      <c r="Z48" s="75">
        <v>2662931</v>
      </c>
      <c r="AA48" s="75">
        <v>1405256</v>
      </c>
      <c r="AB48" s="75">
        <v>51436</v>
      </c>
      <c r="AC48" s="75">
        <v>45573</v>
      </c>
      <c r="AD48" s="75">
        <v>5863</v>
      </c>
    </row>
    <row r="49" spans="1:30" ht="14.25">
      <c r="A49" s="5"/>
      <c r="B49" s="75">
        <v>20951002</v>
      </c>
      <c r="C49" s="75">
        <v>20899662</v>
      </c>
      <c r="D49" s="75">
        <v>16835832</v>
      </c>
      <c r="E49" s="75">
        <v>3207826</v>
      </c>
      <c r="F49" s="75">
        <v>461643</v>
      </c>
      <c r="G49" s="75">
        <v>1443751</v>
      </c>
      <c r="H49" s="75">
        <v>391287</v>
      </c>
      <c r="I49" s="75">
        <v>554807</v>
      </c>
      <c r="J49" s="75">
        <v>1347157</v>
      </c>
      <c r="K49" s="75">
        <v>1271720</v>
      </c>
      <c r="L49" s="75">
        <v>543499</v>
      </c>
      <c r="M49" s="75">
        <v>755190</v>
      </c>
      <c r="N49" s="75">
        <v>561292</v>
      </c>
      <c r="O49" s="75">
        <v>1056370</v>
      </c>
      <c r="P49" s="75">
        <v>1161326</v>
      </c>
      <c r="Q49" s="75">
        <v>905274</v>
      </c>
      <c r="R49" s="75">
        <v>254754</v>
      </c>
      <c r="S49" s="75">
        <v>357166</v>
      </c>
      <c r="T49" s="75">
        <v>95017</v>
      </c>
      <c r="U49" s="75">
        <v>362601</v>
      </c>
      <c r="V49" s="75">
        <v>334735</v>
      </c>
      <c r="W49" s="75">
        <v>812996</v>
      </c>
      <c r="X49" s="75">
        <v>258347</v>
      </c>
      <c r="Y49" s="75">
        <v>699074</v>
      </c>
      <c r="Z49" s="75">
        <v>2658699</v>
      </c>
      <c r="AA49" s="75">
        <v>1405131</v>
      </c>
      <c r="AB49" s="75">
        <v>51340</v>
      </c>
      <c r="AC49" s="75">
        <v>45670</v>
      </c>
      <c r="AD49" s="75">
        <v>5670</v>
      </c>
    </row>
    <row r="50" spans="1:30" ht="14.25">
      <c r="A50" s="5"/>
      <c r="B50" s="75">
        <v>20968419</v>
      </c>
      <c r="C50" s="75">
        <v>20917054</v>
      </c>
      <c r="D50" s="75">
        <v>16856593</v>
      </c>
      <c r="E50" s="75">
        <v>3214294</v>
      </c>
      <c r="F50" s="75">
        <v>462074</v>
      </c>
      <c r="G50" s="75">
        <v>1446379</v>
      </c>
      <c r="H50" s="75">
        <v>391833</v>
      </c>
      <c r="I50" s="75">
        <v>555310</v>
      </c>
      <c r="J50" s="75">
        <v>1349134</v>
      </c>
      <c r="K50" s="75">
        <v>1272742</v>
      </c>
      <c r="L50" s="75">
        <v>543938</v>
      </c>
      <c r="M50" s="75">
        <v>755412</v>
      </c>
      <c r="N50" s="75">
        <v>561890</v>
      </c>
      <c r="O50" s="75">
        <v>1057141</v>
      </c>
      <c r="P50" s="75">
        <v>1163120</v>
      </c>
      <c r="Q50" s="75">
        <v>905938</v>
      </c>
      <c r="R50" s="75">
        <v>255024</v>
      </c>
      <c r="S50" s="75">
        <v>357375</v>
      </c>
      <c r="T50" s="75">
        <v>94930</v>
      </c>
      <c r="U50" s="75">
        <v>362796</v>
      </c>
      <c r="V50" s="75">
        <v>335040</v>
      </c>
      <c r="W50" s="75">
        <v>814101</v>
      </c>
      <c r="X50" s="75">
        <v>258518</v>
      </c>
      <c r="Y50" s="75">
        <v>699604</v>
      </c>
      <c r="Z50" s="75">
        <v>2656009</v>
      </c>
      <c r="AA50" s="75">
        <v>1404452</v>
      </c>
      <c r="AB50" s="75">
        <v>51365</v>
      </c>
      <c r="AC50" s="75">
        <v>45751</v>
      </c>
      <c r="AD50" s="75">
        <v>5614</v>
      </c>
    </row>
    <row r="51" spans="1:30" ht="14.25">
      <c r="A51" s="5"/>
      <c r="B51" s="75">
        <v>20995416</v>
      </c>
      <c r="C51" s="75">
        <v>20944006</v>
      </c>
      <c r="D51" s="75">
        <v>16885412</v>
      </c>
      <c r="E51" s="75">
        <v>3222629</v>
      </c>
      <c r="F51" s="75">
        <v>462509</v>
      </c>
      <c r="G51" s="75">
        <v>1448186</v>
      </c>
      <c r="H51" s="75">
        <v>393030</v>
      </c>
      <c r="I51" s="75">
        <v>556188</v>
      </c>
      <c r="J51" s="75">
        <v>1351251</v>
      </c>
      <c r="K51" s="75">
        <v>1273655</v>
      </c>
      <c r="L51" s="75">
        <v>544610</v>
      </c>
      <c r="M51" s="75">
        <v>755753</v>
      </c>
      <c r="N51" s="75">
        <v>562897</v>
      </c>
      <c r="O51" s="75">
        <v>1059023</v>
      </c>
      <c r="P51" s="75">
        <v>1166798</v>
      </c>
      <c r="Q51" s="75">
        <v>906428</v>
      </c>
      <c r="R51" s="75">
        <v>255536</v>
      </c>
      <c r="S51" s="75">
        <v>357464</v>
      </c>
      <c r="T51" s="75">
        <v>95288</v>
      </c>
      <c r="U51" s="75">
        <v>363037</v>
      </c>
      <c r="V51" s="75">
        <v>335460</v>
      </c>
      <c r="W51" s="75">
        <v>816601</v>
      </c>
      <c r="X51" s="75">
        <v>258599</v>
      </c>
      <c r="Y51" s="75">
        <v>700470</v>
      </c>
      <c r="Z51" s="75">
        <v>2653245</v>
      </c>
      <c r="AA51" s="75">
        <v>1405349</v>
      </c>
      <c r="AB51" s="75">
        <v>51410</v>
      </c>
      <c r="AC51" s="75">
        <v>45807</v>
      </c>
      <c r="AD51" s="75">
        <v>5603</v>
      </c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1">
      <selection activeCell="A47" sqref="A47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102" t="s">
        <v>522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6" customFormat="1" ht="22.5" customHeight="1">
      <c r="A2" s="51" t="s">
        <v>215</v>
      </c>
      <c r="B2" s="26" t="s">
        <v>523</v>
      </c>
      <c r="C2" s="26" t="s">
        <v>524</v>
      </c>
      <c r="D2" s="26" t="s">
        <v>525</v>
      </c>
      <c r="E2" s="26" t="s">
        <v>526</v>
      </c>
      <c r="F2" s="26" t="s">
        <v>527</v>
      </c>
      <c r="G2" s="26" t="s">
        <v>528</v>
      </c>
      <c r="H2" s="26" t="s">
        <v>529</v>
      </c>
      <c r="I2" s="26" t="s">
        <v>530</v>
      </c>
      <c r="J2" s="26" t="s">
        <v>531</v>
      </c>
      <c r="K2" s="26" t="s">
        <v>532</v>
      </c>
      <c r="L2" s="26" t="s">
        <v>533</v>
      </c>
      <c r="M2" s="26" t="s">
        <v>534</v>
      </c>
    </row>
    <row r="3" spans="1:13" s="48" customFormat="1" ht="24" customHeight="1">
      <c r="A3" s="50" t="s">
        <v>462</v>
      </c>
      <c r="B3" s="44" t="s">
        <v>463</v>
      </c>
      <c r="C3" s="49" t="s">
        <v>464</v>
      </c>
      <c r="D3" s="49" t="s">
        <v>465</v>
      </c>
      <c r="E3" s="44" t="s">
        <v>466</v>
      </c>
      <c r="F3" s="44" t="s">
        <v>467</v>
      </c>
      <c r="G3" s="44" t="s">
        <v>468</v>
      </c>
      <c r="H3" s="44" t="s">
        <v>469</v>
      </c>
      <c r="I3" s="44" t="s">
        <v>470</v>
      </c>
      <c r="J3" s="44" t="s">
        <v>471</v>
      </c>
      <c r="K3" s="44" t="s">
        <v>472</v>
      </c>
      <c r="L3" s="44" t="s">
        <v>473</v>
      </c>
      <c r="M3" s="44" t="s">
        <v>474</v>
      </c>
    </row>
    <row r="4" spans="1:13" ht="13.5" customHeight="1">
      <c r="A4" s="29" t="s">
        <v>475</v>
      </c>
      <c r="B4" s="4">
        <v>20618547</v>
      </c>
      <c r="C4" s="4">
        <v>20626917</v>
      </c>
      <c r="D4" s="4">
        <v>20641288</v>
      </c>
      <c r="E4" s="4">
        <v>20657249</v>
      </c>
      <c r="F4" s="4">
        <v>20672389</v>
      </c>
      <c r="G4" s="4">
        <v>20685341</v>
      </c>
      <c r="H4" s="4">
        <v>20705819</v>
      </c>
      <c r="I4" s="4">
        <v>20722327</v>
      </c>
      <c r="J4" s="4">
        <v>20742389</v>
      </c>
      <c r="K4" s="4">
        <v>20763665</v>
      </c>
      <c r="L4" s="4">
        <v>20783817</v>
      </c>
      <c r="M4" s="4">
        <v>20802622</v>
      </c>
    </row>
    <row r="5" spans="1:13" ht="13.5" customHeight="1">
      <c r="A5" s="30" t="s">
        <v>476</v>
      </c>
      <c r="B5" s="4">
        <v>20569450</v>
      </c>
      <c r="C5" s="4">
        <v>20577755</v>
      </c>
      <c r="D5" s="4">
        <v>20592048</v>
      </c>
      <c r="E5" s="4">
        <v>20607922</v>
      </c>
      <c r="F5" s="4">
        <v>20622810</v>
      </c>
      <c r="G5" s="4">
        <v>20635615</v>
      </c>
      <c r="H5" s="4">
        <v>20656009</v>
      </c>
      <c r="I5" s="4">
        <v>20672448</v>
      </c>
      <c r="J5" s="4">
        <v>20692436</v>
      </c>
      <c r="K5" s="4">
        <v>20713635</v>
      </c>
      <c r="L5" s="4">
        <v>20733693</v>
      </c>
      <c r="M5" s="4">
        <v>20752494</v>
      </c>
    </row>
    <row r="6" spans="1:13" ht="13.5" customHeight="1">
      <c r="A6" s="30" t="s">
        <v>477</v>
      </c>
      <c r="B6" s="4">
        <v>16455803</v>
      </c>
      <c r="C6" s="4">
        <v>16465637</v>
      </c>
      <c r="D6" s="4">
        <v>16481363</v>
      </c>
      <c r="E6" s="4">
        <v>16497651</v>
      </c>
      <c r="F6" s="4">
        <v>16513585</v>
      </c>
      <c r="G6" s="4">
        <v>16527923</v>
      </c>
      <c r="H6" s="4">
        <v>16549883</v>
      </c>
      <c r="I6" s="4">
        <v>16568558</v>
      </c>
      <c r="J6" s="4">
        <v>16590812</v>
      </c>
      <c r="K6" s="4">
        <v>16612702</v>
      </c>
      <c r="L6" s="4">
        <v>16631832</v>
      </c>
      <c r="M6" s="4">
        <v>16650512</v>
      </c>
    </row>
    <row r="7" spans="1:13" ht="13.5" customHeight="1">
      <c r="A7" s="31" t="s">
        <v>478</v>
      </c>
      <c r="B7" s="4">
        <v>3111690</v>
      </c>
      <c r="C7" s="4">
        <v>3116299</v>
      </c>
      <c r="D7" s="4">
        <v>3120553</v>
      </c>
      <c r="E7" s="4">
        <v>3124622</v>
      </c>
      <c r="F7" s="4">
        <v>3127885</v>
      </c>
      <c r="G7" s="4">
        <v>3131142</v>
      </c>
      <c r="H7" s="4">
        <v>3136571</v>
      </c>
      <c r="I7" s="4">
        <v>3141109</v>
      </c>
      <c r="J7" s="4">
        <v>3147077</v>
      </c>
      <c r="K7" s="4">
        <v>3152929</v>
      </c>
      <c r="L7" s="4">
        <v>3158076</v>
      </c>
      <c r="M7" s="4">
        <v>3162346</v>
      </c>
    </row>
    <row r="8" spans="1:13" ht="13.5" customHeight="1">
      <c r="A8" s="31" t="s">
        <v>479</v>
      </c>
      <c r="B8" s="4">
        <v>453926</v>
      </c>
      <c r="C8" s="4">
        <v>453813</v>
      </c>
      <c r="D8" s="4">
        <v>454010</v>
      </c>
      <c r="E8" s="4">
        <v>454308</v>
      </c>
      <c r="F8" s="4">
        <v>454584</v>
      </c>
      <c r="G8" s="4">
        <v>454854</v>
      </c>
      <c r="H8" s="4">
        <v>455327</v>
      </c>
      <c r="I8" s="4">
        <v>455575</v>
      </c>
      <c r="J8" s="4">
        <v>456069</v>
      </c>
      <c r="K8" s="4">
        <v>456417</v>
      </c>
      <c r="L8" s="4">
        <v>456653</v>
      </c>
      <c r="M8" s="4">
        <v>456857</v>
      </c>
    </row>
    <row r="9" spans="1:13" ht="13.5" customHeight="1">
      <c r="A9" s="31" t="s">
        <v>480</v>
      </c>
      <c r="B9" s="4">
        <v>1386492</v>
      </c>
      <c r="C9" s="4">
        <v>1388446</v>
      </c>
      <c r="D9" s="4">
        <v>1390517</v>
      </c>
      <c r="E9" s="4">
        <v>1392991</v>
      </c>
      <c r="F9" s="4">
        <v>1395442</v>
      </c>
      <c r="G9" s="4">
        <v>1398056</v>
      </c>
      <c r="H9" s="4">
        <v>1401501</v>
      </c>
      <c r="I9" s="4">
        <v>1404185</v>
      </c>
      <c r="J9" s="4">
        <v>1407209</v>
      </c>
      <c r="K9" s="4">
        <v>1410735</v>
      </c>
      <c r="L9" s="4">
        <v>1412993</v>
      </c>
      <c r="M9" s="4">
        <v>1415546</v>
      </c>
    </row>
    <row r="10" spans="1:13" ht="13.5" customHeight="1">
      <c r="A10" s="31" t="s">
        <v>481</v>
      </c>
      <c r="B10" s="4">
        <v>379937</v>
      </c>
      <c r="C10" s="4">
        <v>380112</v>
      </c>
      <c r="D10" s="4">
        <v>380466</v>
      </c>
      <c r="E10" s="4">
        <v>380926</v>
      </c>
      <c r="F10" s="4">
        <v>381315</v>
      </c>
      <c r="G10" s="4">
        <v>381772</v>
      </c>
      <c r="H10" s="4">
        <v>382325</v>
      </c>
      <c r="I10" s="4">
        <v>382987</v>
      </c>
      <c r="J10" s="4">
        <v>383784</v>
      </c>
      <c r="K10" s="4">
        <v>384408</v>
      </c>
      <c r="L10" s="4">
        <v>384844</v>
      </c>
      <c r="M10" s="4">
        <v>385668</v>
      </c>
    </row>
    <row r="11" spans="1:13" ht="13.5" customHeight="1">
      <c r="A11" s="31" t="s">
        <v>482</v>
      </c>
      <c r="B11" s="4">
        <v>551227</v>
      </c>
      <c r="C11" s="4">
        <v>551459</v>
      </c>
      <c r="D11" s="4">
        <v>551266</v>
      </c>
      <c r="E11" s="4">
        <v>551383</v>
      </c>
      <c r="F11" s="4">
        <v>551758</v>
      </c>
      <c r="G11" s="4">
        <v>551822</v>
      </c>
      <c r="H11" s="4">
        <v>552030</v>
      </c>
      <c r="I11" s="4">
        <v>552306</v>
      </c>
      <c r="J11" s="4">
        <v>552713</v>
      </c>
      <c r="K11" s="4">
        <v>553404</v>
      </c>
      <c r="L11" s="4">
        <v>553844</v>
      </c>
      <c r="M11" s="4">
        <v>553557</v>
      </c>
    </row>
    <row r="12" spans="1:13" ht="13.5" customHeight="1">
      <c r="A12" s="31" t="s">
        <v>483</v>
      </c>
      <c r="B12" s="4">
        <v>1288641</v>
      </c>
      <c r="C12" s="4">
        <v>1290988</v>
      </c>
      <c r="D12" s="4">
        <v>1294090</v>
      </c>
      <c r="E12" s="4">
        <v>1296973</v>
      </c>
      <c r="F12" s="4">
        <v>1299253</v>
      </c>
      <c r="G12" s="4">
        <v>1301329</v>
      </c>
      <c r="H12" s="4">
        <v>1304272</v>
      </c>
      <c r="I12" s="4">
        <v>1306435</v>
      </c>
      <c r="J12" s="4">
        <v>1309246</v>
      </c>
      <c r="K12" s="4">
        <v>1311771</v>
      </c>
      <c r="L12" s="4">
        <v>1314333</v>
      </c>
      <c r="M12" s="4">
        <v>1317505</v>
      </c>
    </row>
    <row r="13" spans="1:13" ht="13.5" customHeight="1">
      <c r="A13" s="31" t="s">
        <v>484</v>
      </c>
      <c r="B13" s="4">
        <v>1254621</v>
      </c>
      <c r="C13" s="4">
        <v>1254546</v>
      </c>
      <c r="D13" s="4">
        <v>1255352</v>
      </c>
      <c r="E13" s="4">
        <v>1256269</v>
      </c>
      <c r="F13" s="4">
        <v>1257164</v>
      </c>
      <c r="G13" s="4">
        <v>1257810</v>
      </c>
      <c r="H13" s="4">
        <v>1258957</v>
      </c>
      <c r="I13" s="4">
        <v>1260036</v>
      </c>
      <c r="J13" s="4">
        <v>1261331</v>
      </c>
      <c r="K13" s="4">
        <v>1262367</v>
      </c>
      <c r="L13" s="4">
        <v>1263694</v>
      </c>
      <c r="M13" s="4">
        <v>1264955</v>
      </c>
    </row>
    <row r="14" spans="1:13" ht="13.5" customHeight="1">
      <c r="A14" s="31" t="s">
        <v>485</v>
      </c>
      <c r="B14" s="4">
        <v>539511</v>
      </c>
      <c r="C14" s="4">
        <v>539369</v>
      </c>
      <c r="D14" s="4">
        <v>539415</v>
      </c>
      <c r="E14" s="4">
        <v>539579</v>
      </c>
      <c r="F14" s="4">
        <v>539760</v>
      </c>
      <c r="G14" s="4">
        <v>539789</v>
      </c>
      <c r="H14" s="4">
        <v>540100</v>
      </c>
      <c r="I14" s="4">
        <v>540461</v>
      </c>
      <c r="J14" s="4">
        <v>540968</v>
      </c>
      <c r="K14" s="4">
        <v>541376</v>
      </c>
      <c r="L14" s="4">
        <v>541908</v>
      </c>
      <c r="M14" s="4">
        <v>542396</v>
      </c>
    </row>
    <row r="15" spans="1:13" ht="13.5" customHeight="1">
      <c r="A15" s="31" t="s">
        <v>486</v>
      </c>
      <c r="B15" s="4">
        <v>753561</v>
      </c>
      <c r="C15" s="4">
        <v>752610</v>
      </c>
      <c r="D15" s="4">
        <v>752348</v>
      </c>
      <c r="E15" s="4">
        <v>752128</v>
      </c>
      <c r="F15" s="4">
        <v>752137</v>
      </c>
      <c r="G15" s="4">
        <v>752297</v>
      </c>
      <c r="H15" s="4">
        <v>752659</v>
      </c>
      <c r="I15" s="4">
        <v>752633</v>
      </c>
      <c r="J15" s="4">
        <v>753006</v>
      </c>
      <c r="K15" s="4">
        <v>753319</v>
      </c>
      <c r="L15" s="4">
        <v>753430</v>
      </c>
      <c r="M15" s="4">
        <v>753841</v>
      </c>
    </row>
    <row r="16" spans="1:13" ht="13.5" customHeight="1">
      <c r="A16" s="31" t="s">
        <v>487</v>
      </c>
      <c r="B16" s="4">
        <v>554604</v>
      </c>
      <c r="C16" s="4">
        <v>554226</v>
      </c>
      <c r="D16" s="4">
        <v>554365</v>
      </c>
      <c r="E16" s="4">
        <v>554085</v>
      </c>
      <c r="F16" s="4">
        <v>554136</v>
      </c>
      <c r="G16" s="4">
        <v>554062</v>
      </c>
      <c r="H16" s="4">
        <v>554548</v>
      </c>
      <c r="I16" s="4">
        <v>554708</v>
      </c>
      <c r="J16" s="4">
        <v>555280</v>
      </c>
      <c r="K16" s="4">
        <v>555926</v>
      </c>
      <c r="L16" s="4">
        <v>556380</v>
      </c>
      <c r="M16" s="4">
        <v>556580</v>
      </c>
    </row>
    <row r="17" spans="1:13" ht="13.5" customHeight="1">
      <c r="A17" s="31" t="s">
        <v>488</v>
      </c>
      <c r="B17" s="4">
        <v>1036495</v>
      </c>
      <c r="C17" s="4">
        <v>1036888</v>
      </c>
      <c r="D17" s="4">
        <v>1037794</v>
      </c>
      <c r="E17" s="4">
        <v>1038895</v>
      </c>
      <c r="F17" s="4">
        <v>1039828</v>
      </c>
      <c r="G17" s="4">
        <v>1040119</v>
      </c>
      <c r="H17" s="4">
        <v>1041271</v>
      </c>
      <c r="I17" s="4">
        <v>1042231</v>
      </c>
      <c r="J17" s="4">
        <v>1043466</v>
      </c>
      <c r="K17" s="4">
        <v>1044618</v>
      </c>
      <c r="L17" s="4">
        <v>1045594</v>
      </c>
      <c r="M17" s="4">
        <v>1046659</v>
      </c>
    </row>
    <row r="18" spans="1:13" ht="13.5" customHeight="1">
      <c r="A18" s="31" t="s">
        <v>489</v>
      </c>
      <c r="B18" s="4">
        <v>1132925</v>
      </c>
      <c r="C18" s="4">
        <v>1133383</v>
      </c>
      <c r="D18" s="4">
        <v>1134723</v>
      </c>
      <c r="E18" s="4">
        <v>1135785</v>
      </c>
      <c r="F18" s="4">
        <v>1136623</v>
      </c>
      <c r="G18" s="4">
        <v>1137981</v>
      </c>
      <c r="H18" s="4">
        <v>1139474</v>
      </c>
      <c r="I18" s="4">
        <v>1141277</v>
      </c>
      <c r="J18" s="4">
        <v>1142809</v>
      </c>
      <c r="K18" s="4">
        <v>1144337</v>
      </c>
      <c r="L18" s="4">
        <v>1145452</v>
      </c>
      <c r="M18" s="4">
        <v>1146578</v>
      </c>
    </row>
    <row r="19" spans="1:13" ht="13.5" customHeight="1">
      <c r="A19" s="31" t="s">
        <v>490</v>
      </c>
      <c r="B19" s="4">
        <v>897299</v>
      </c>
      <c r="C19" s="4">
        <v>897064</v>
      </c>
      <c r="D19" s="4">
        <v>897328</v>
      </c>
      <c r="E19" s="4">
        <v>897741</v>
      </c>
      <c r="F19" s="4">
        <v>898120</v>
      </c>
      <c r="G19" s="4">
        <v>898182</v>
      </c>
      <c r="H19" s="4">
        <v>898872</v>
      </c>
      <c r="I19" s="4">
        <v>899309</v>
      </c>
      <c r="J19" s="4">
        <v>899950</v>
      </c>
      <c r="K19" s="4">
        <v>900376</v>
      </c>
      <c r="L19" s="4">
        <v>901060</v>
      </c>
      <c r="M19" s="4">
        <v>901491</v>
      </c>
    </row>
    <row r="20" spans="1:13" ht="13.5" customHeight="1">
      <c r="A20" s="31" t="s">
        <v>491</v>
      </c>
      <c r="B20" s="4">
        <v>255973</v>
      </c>
      <c r="C20" s="4">
        <v>255947</v>
      </c>
      <c r="D20" s="4">
        <v>256164</v>
      </c>
      <c r="E20" s="4">
        <v>256250</v>
      </c>
      <c r="F20" s="4">
        <v>256242</v>
      </c>
      <c r="G20" s="4">
        <v>255969</v>
      </c>
      <c r="H20" s="4">
        <v>255792</v>
      </c>
      <c r="I20" s="4">
        <v>255591</v>
      </c>
      <c r="J20" s="4">
        <v>255240</v>
      </c>
      <c r="K20" s="4">
        <v>255265</v>
      </c>
      <c r="L20" s="4">
        <v>255308</v>
      </c>
      <c r="M20" s="4">
        <v>255362</v>
      </c>
    </row>
    <row r="21" spans="1:13" ht="13.5" customHeight="1">
      <c r="A21" s="31" t="s">
        <v>492</v>
      </c>
      <c r="B21" s="4">
        <v>353531</v>
      </c>
      <c r="C21" s="4">
        <v>353477</v>
      </c>
      <c r="D21" s="4">
        <v>353701</v>
      </c>
      <c r="E21" s="4">
        <v>353791</v>
      </c>
      <c r="F21" s="4">
        <v>353950</v>
      </c>
      <c r="G21" s="4">
        <v>353956</v>
      </c>
      <c r="H21" s="4">
        <v>354237</v>
      </c>
      <c r="I21" s="4">
        <v>354547</v>
      </c>
      <c r="J21" s="4">
        <v>354831</v>
      </c>
      <c r="K21" s="4">
        <v>355223</v>
      </c>
      <c r="L21" s="4">
        <v>355495</v>
      </c>
      <c r="M21" s="4">
        <v>355609</v>
      </c>
    </row>
    <row r="22" spans="1:13" ht="13.5" customHeight="1">
      <c r="A22" s="31" t="s">
        <v>493</v>
      </c>
      <c r="B22" s="4">
        <v>95358</v>
      </c>
      <c r="C22" s="4">
        <v>95168</v>
      </c>
      <c r="D22" s="4">
        <v>95096</v>
      </c>
      <c r="E22" s="4">
        <v>95025</v>
      </c>
      <c r="F22" s="4">
        <v>95245</v>
      </c>
      <c r="G22" s="4">
        <v>95196</v>
      </c>
      <c r="H22" s="4">
        <v>95118</v>
      </c>
      <c r="I22" s="4">
        <v>95065</v>
      </c>
      <c r="J22" s="4">
        <v>95191</v>
      </c>
      <c r="K22" s="4">
        <v>95135</v>
      </c>
      <c r="L22" s="4">
        <v>95041</v>
      </c>
      <c r="M22" s="4">
        <v>95085</v>
      </c>
    </row>
    <row r="23" spans="1:13" ht="13.5" customHeight="1">
      <c r="A23" s="31" t="s">
        <v>494</v>
      </c>
      <c r="B23" s="4">
        <v>356139</v>
      </c>
      <c r="C23" s="4">
        <v>356361</v>
      </c>
      <c r="D23" s="4">
        <v>356501</v>
      </c>
      <c r="E23" s="4">
        <v>356659</v>
      </c>
      <c r="F23" s="4">
        <v>356931</v>
      </c>
      <c r="G23" s="4">
        <v>357000</v>
      </c>
      <c r="H23" s="4">
        <v>357478</v>
      </c>
      <c r="I23" s="4">
        <v>357913</v>
      </c>
      <c r="J23" s="4">
        <v>358336</v>
      </c>
      <c r="K23" s="4">
        <v>358629</v>
      </c>
      <c r="L23" s="4">
        <v>358853</v>
      </c>
      <c r="M23" s="4">
        <v>359482</v>
      </c>
    </row>
    <row r="24" spans="1:13" ht="13.5" customHeight="1">
      <c r="A24" s="31" t="s">
        <v>495</v>
      </c>
      <c r="B24" s="4">
        <v>329112</v>
      </c>
      <c r="C24" s="4">
        <v>329439</v>
      </c>
      <c r="D24" s="4">
        <v>329738</v>
      </c>
      <c r="E24" s="4">
        <v>330107</v>
      </c>
      <c r="F24" s="4">
        <v>330431</v>
      </c>
      <c r="G24" s="4">
        <v>330576</v>
      </c>
      <c r="H24" s="4">
        <v>330823</v>
      </c>
      <c r="I24" s="4">
        <v>331295</v>
      </c>
      <c r="J24" s="4">
        <v>331632</v>
      </c>
      <c r="K24" s="4">
        <v>331970</v>
      </c>
      <c r="L24" s="4">
        <v>332383</v>
      </c>
      <c r="M24" s="4">
        <v>332707</v>
      </c>
    </row>
    <row r="25" spans="1:13" ht="13.5" customHeight="1">
      <c r="A25" s="31" t="s">
        <v>496</v>
      </c>
      <c r="B25" s="4">
        <v>777059</v>
      </c>
      <c r="C25" s="4">
        <v>778035</v>
      </c>
      <c r="D25" s="4">
        <v>779370</v>
      </c>
      <c r="E25" s="4">
        <v>781122</v>
      </c>
      <c r="F25" s="4">
        <v>782831</v>
      </c>
      <c r="G25" s="4">
        <v>785182</v>
      </c>
      <c r="H25" s="4">
        <v>787045</v>
      </c>
      <c r="I25" s="4">
        <v>788874</v>
      </c>
      <c r="J25" s="4">
        <v>790670</v>
      </c>
      <c r="K25" s="4">
        <v>792083</v>
      </c>
      <c r="L25" s="4">
        <v>793441</v>
      </c>
      <c r="M25" s="4">
        <v>794960</v>
      </c>
    </row>
    <row r="26" spans="1:13" ht="13.5" customHeight="1">
      <c r="A26" s="31" t="s">
        <v>497</v>
      </c>
      <c r="B26" s="4">
        <v>258193</v>
      </c>
      <c r="C26" s="4">
        <v>258121</v>
      </c>
      <c r="D26" s="4">
        <v>258274</v>
      </c>
      <c r="E26" s="4">
        <v>258322</v>
      </c>
      <c r="F26" s="4">
        <v>258470</v>
      </c>
      <c r="G26" s="4">
        <v>258713</v>
      </c>
      <c r="H26" s="4">
        <v>258611</v>
      </c>
      <c r="I26" s="4">
        <v>258720</v>
      </c>
      <c r="J26" s="4">
        <v>258419</v>
      </c>
      <c r="K26" s="4">
        <v>258410</v>
      </c>
      <c r="L26" s="4">
        <v>258450</v>
      </c>
      <c r="M26" s="4">
        <v>258698</v>
      </c>
    </row>
    <row r="27" spans="1:13" ht="13.5" customHeight="1">
      <c r="A27" s="31" t="s">
        <v>498</v>
      </c>
      <c r="B27" s="4">
        <v>689509</v>
      </c>
      <c r="C27" s="4">
        <v>689886</v>
      </c>
      <c r="D27" s="4">
        <v>690292</v>
      </c>
      <c r="E27" s="4">
        <v>690690</v>
      </c>
      <c r="F27" s="4">
        <v>691480</v>
      </c>
      <c r="G27" s="4">
        <v>692116</v>
      </c>
      <c r="H27" s="4">
        <v>692872</v>
      </c>
      <c r="I27" s="4">
        <v>693301</v>
      </c>
      <c r="J27" s="4">
        <v>693585</v>
      </c>
      <c r="K27" s="4">
        <v>694004</v>
      </c>
      <c r="L27" s="4">
        <v>694600</v>
      </c>
      <c r="M27" s="4">
        <v>694630</v>
      </c>
    </row>
    <row r="28" spans="1:13" ht="13.5" customHeight="1">
      <c r="A28" s="30" t="s">
        <v>499</v>
      </c>
      <c r="B28" s="4">
        <v>2716663</v>
      </c>
      <c r="C28" s="4">
        <v>2715041</v>
      </c>
      <c r="D28" s="4">
        <v>2712644</v>
      </c>
      <c r="E28" s="4">
        <v>2711081</v>
      </c>
      <c r="F28" s="4">
        <v>2708824</v>
      </c>
      <c r="G28" s="4">
        <v>2706453</v>
      </c>
      <c r="H28" s="4">
        <v>2703981</v>
      </c>
      <c r="I28" s="4">
        <v>2701252</v>
      </c>
      <c r="J28" s="4">
        <v>2697977</v>
      </c>
      <c r="K28" s="4">
        <v>2696283</v>
      </c>
      <c r="L28" s="4">
        <v>2696309</v>
      </c>
      <c r="M28" s="4">
        <v>2696073</v>
      </c>
    </row>
    <row r="29" spans="1:13" ht="13.5" customHeight="1">
      <c r="A29" s="30" t="s">
        <v>500</v>
      </c>
      <c r="B29" s="4">
        <v>1396984</v>
      </c>
      <c r="C29" s="4">
        <v>1397077</v>
      </c>
      <c r="D29" s="4">
        <v>1398041</v>
      </c>
      <c r="E29" s="4">
        <v>1399190</v>
      </c>
      <c r="F29" s="4">
        <v>1400401</v>
      </c>
      <c r="G29" s="4">
        <v>1401239</v>
      </c>
      <c r="H29" s="4">
        <v>1402145</v>
      </c>
      <c r="I29" s="4">
        <v>1402638</v>
      </c>
      <c r="J29" s="4">
        <v>1403647</v>
      </c>
      <c r="K29" s="4">
        <v>1404650</v>
      </c>
      <c r="L29" s="4">
        <v>1405552</v>
      </c>
      <c r="M29" s="4">
        <v>1405909</v>
      </c>
    </row>
    <row r="30" spans="1:13" ht="13.5" customHeight="1">
      <c r="A30" s="30" t="s">
        <v>501</v>
      </c>
      <c r="B30" s="4">
        <v>49097</v>
      </c>
      <c r="C30" s="4">
        <v>49162</v>
      </c>
      <c r="D30" s="4">
        <v>49240</v>
      </c>
      <c r="E30" s="4">
        <v>49327</v>
      </c>
      <c r="F30" s="4">
        <v>49579</v>
      </c>
      <c r="G30" s="4">
        <v>49726</v>
      </c>
      <c r="H30" s="4">
        <v>49810</v>
      </c>
      <c r="I30" s="4">
        <v>49879</v>
      </c>
      <c r="J30" s="4">
        <v>49953</v>
      </c>
      <c r="K30" s="4">
        <v>50030</v>
      </c>
      <c r="L30" s="4">
        <v>50124</v>
      </c>
      <c r="M30" s="4">
        <v>50128</v>
      </c>
    </row>
    <row r="31" spans="1:13" ht="13.5" customHeight="1">
      <c r="A31" s="31" t="s">
        <v>502</v>
      </c>
      <c r="B31" s="4">
        <v>43521</v>
      </c>
      <c r="C31" s="4">
        <v>43575</v>
      </c>
      <c r="D31" s="4">
        <v>43617</v>
      </c>
      <c r="E31" s="4">
        <v>43638</v>
      </c>
      <c r="F31" s="4">
        <v>43683</v>
      </c>
      <c r="G31" s="4">
        <v>43714</v>
      </c>
      <c r="H31" s="4">
        <v>43781</v>
      </c>
      <c r="I31" s="4">
        <v>43843</v>
      </c>
      <c r="J31" s="4">
        <v>43921</v>
      </c>
      <c r="K31" s="4">
        <v>43977</v>
      </c>
      <c r="L31" s="4">
        <v>44072</v>
      </c>
      <c r="M31" s="4">
        <v>44170</v>
      </c>
    </row>
    <row r="32" spans="1:13" ht="13.5" customHeight="1" thickBot="1">
      <c r="A32" s="32" t="s">
        <v>503</v>
      </c>
      <c r="B32" s="53">
        <v>5576</v>
      </c>
      <c r="C32" s="53">
        <v>5587</v>
      </c>
      <c r="D32" s="53">
        <v>5623</v>
      </c>
      <c r="E32" s="53">
        <v>5689</v>
      </c>
      <c r="F32" s="53">
        <v>5896</v>
      </c>
      <c r="G32" s="53">
        <v>6012</v>
      </c>
      <c r="H32" s="53">
        <v>6029</v>
      </c>
      <c r="I32" s="53">
        <v>6036</v>
      </c>
      <c r="J32" s="53">
        <v>6032</v>
      </c>
      <c r="K32" s="53">
        <v>6053</v>
      </c>
      <c r="L32" s="53">
        <v>6052</v>
      </c>
      <c r="M32" s="53">
        <v>5958</v>
      </c>
    </row>
    <row r="33" spans="1:38" ht="12.75" thickTop="1">
      <c r="A33" s="57" t="s">
        <v>504</v>
      </c>
      <c r="B33" s="71">
        <f aca="true" t="shared" si="0" ref="B33:M33">SUM(B34:B37)</f>
        <v>20569450</v>
      </c>
      <c r="C33" s="72">
        <f t="shared" si="0"/>
        <v>20577755</v>
      </c>
      <c r="D33" s="72">
        <f t="shared" si="0"/>
        <v>20592048</v>
      </c>
      <c r="E33" s="72">
        <f t="shared" si="0"/>
        <v>20607922</v>
      </c>
      <c r="F33" s="72">
        <f t="shared" si="0"/>
        <v>20622810</v>
      </c>
      <c r="G33" s="72">
        <f t="shared" si="0"/>
        <v>20635615</v>
      </c>
      <c r="H33" s="72">
        <f t="shared" si="0"/>
        <v>20656009</v>
      </c>
      <c r="I33" s="72">
        <f t="shared" si="0"/>
        <v>20672448</v>
      </c>
      <c r="J33" s="72">
        <f t="shared" si="0"/>
        <v>20692436</v>
      </c>
      <c r="K33" s="72">
        <f t="shared" si="0"/>
        <v>20713635</v>
      </c>
      <c r="L33" s="72">
        <f t="shared" si="0"/>
        <v>20733693</v>
      </c>
      <c r="M33" s="72">
        <f t="shared" si="0"/>
        <v>20752494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505</v>
      </c>
      <c r="B34" s="8">
        <f aca="true" t="shared" si="1" ref="B34:M34">SUM(B$28,B$23:B$24,B$7:B$10)</f>
        <v>8733959</v>
      </c>
      <c r="C34" s="8">
        <f t="shared" si="1"/>
        <v>8739511</v>
      </c>
      <c r="D34" s="8">
        <f t="shared" si="1"/>
        <v>8744429</v>
      </c>
      <c r="E34" s="8">
        <f t="shared" si="1"/>
        <v>8750694</v>
      </c>
      <c r="F34" s="8">
        <f t="shared" si="1"/>
        <v>8755412</v>
      </c>
      <c r="G34" s="8">
        <f t="shared" si="1"/>
        <v>8759853</v>
      </c>
      <c r="H34" s="8">
        <f t="shared" si="1"/>
        <v>8768006</v>
      </c>
      <c r="I34" s="8">
        <f t="shared" si="1"/>
        <v>8774316</v>
      </c>
      <c r="J34" s="8">
        <f t="shared" si="1"/>
        <v>8782084</v>
      </c>
      <c r="K34" s="8">
        <f t="shared" si="1"/>
        <v>8791371</v>
      </c>
      <c r="L34" s="8">
        <f t="shared" si="1"/>
        <v>8800111</v>
      </c>
      <c r="M34" s="8">
        <f t="shared" si="1"/>
        <v>8808679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506</v>
      </c>
      <c r="B35" s="8">
        <f aca="true" t="shared" si="2" ref="B35:M35">SUM(B$25,B$11:B$15)</f>
        <v>5164620</v>
      </c>
      <c r="C35" s="8">
        <f t="shared" si="2"/>
        <v>5167007</v>
      </c>
      <c r="D35" s="8">
        <f t="shared" si="2"/>
        <v>5171841</v>
      </c>
      <c r="E35" s="8">
        <f t="shared" si="2"/>
        <v>5177454</v>
      </c>
      <c r="F35" s="8">
        <f t="shared" si="2"/>
        <v>5182903</v>
      </c>
      <c r="G35" s="8">
        <f t="shared" si="2"/>
        <v>5188229</v>
      </c>
      <c r="H35" s="8">
        <f t="shared" si="2"/>
        <v>5195063</v>
      </c>
      <c r="I35" s="8">
        <f t="shared" si="2"/>
        <v>5200745</v>
      </c>
      <c r="J35" s="8">
        <f t="shared" si="2"/>
        <v>5207934</v>
      </c>
      <c r="K35" s="8">
        <f t="shared" si="2"/>
        <v>5214320</v>
      </c>
      <c r="L35" s="8">
        <f t="shared" si="2"/>
        <v>5220650</v>
      </c>
      <c r="M35" s="8">
        <f t="shared" si="2"/>
        <v>5227214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507</v>
      </c>
      <c r="B36" s="8">
        <f aca="true" t="shared" si="3" ref="B36:M36">SUM(B$26:B$27,B$29,B$16:B$19,B$22)</f>
        <v>6061367</v>
      </c>
      <c r="C36" s="8">
        <f t="shared" si="3"/>
        <v>6061813</v>
      </c>
      <c r="D36" s="8">
        <f t="shared" si="3"/>
        <v>6065913</v>
      </c>
      <c r="E36" s="8">
        <f t="shared" si="3"/>
        <v>6069733</v>
      </c>
      <c r="F36" s="8">
        <f t="shared" si="3"/>
        <v>6074303</v>
      </c>
      <c r="G36" s="8">
        <f t="shared" si="3"/>
        <v>6077608</v>
      </c>
      <c r="H36" s="8">
        <f t="shared" si="3"/>
        <v>6082911</v>
      </c>
      <c r="I36" s="8">
        <f t="shared" si="3"/>
        <v>6087249</v>
      </c>
      <c r="J36" s="8">
        <f t="shared" si="3"/>
        <v>6092347</v>
      </c>
      <c r="K36" s="8">
        <f t="shared" si="3"/>
        <v>6097456</v>
      </c>
      <c r="L36" s="8">
        <f t="shared" si="3"/>
        <v>6102129</v>
      </c>
      <c r="M36" s="8">
        <f t="shared" si="3"/>
        <v>6105630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508</v>
      </c>
      <c r="B37" s="9">
        <f aca="true" t="shared" si="4" ref="B37:M37">SUM(B$20:B$21)</f>
        <v>609504</v>
      </c>
      <c r="C37" s="9">
        <f t="shared" si="4"/>
        <v>609424</v>
      </c>
      <c r="D37" s="9">
        <f t="shared" si="4"/>
        <v>609865</v>
      </c>
      <c r="E37" s="9">
        <f t="shared" si="4"/>
        <v>610041</v>
      </c>
      <c r="F37" s="9">
        <f t="shared" si="4"/>
        <v>610192</v>
      </c>
      <c r="G37" s="9">
        <f t="shared" si="4"/>
        <v>609925</v>
      </c>
      <c r="H37" s="9">
        <f t="shared" si="4"/>
        <v>610029</v>
      </c>
      <c r="I37" s="9">
        <f t="shared" si="4"/>
        <v>610138</v>
      </c>
      <c r="J37" s="9">
        <f t="shared" si="4"/>
        <v>610071</v>
      </c>
      <c r="K37" s="9">
        <f t="shared" si="4"/>
        <v>610488</v>
      </c>
      <c r="L37" s="9">
        <f t="shared" si="4"/>
        <v>610803</v>
      </c>
      <c r="M37" s="9">
        <f t="shared" si="4"/>
        <v>610971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4" width="11.66015625" style="24" hidden="1" customWidth="1"/>
    <col min="15" max="15" width="11.33203125" style="24" hidden="1" customWidth="1"/>
    <col min="16" max="16384" width="9.33203125" style="24" customWidth="1"/>
  </cols>
  <sheetData>
    <row r="1" spans="1:13" s="2" customFormat="1" ht="17.25" customHeight="1">
      <c r="A1" s="102" t="s">
        <v>978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5" s="6" customFormat="1" ht="23.25" customHeight="1">
      <c r="A2" s="51" t="s">
        <v>0</v>
      </c>
      <c r="B2" s="25" t="s">
        <v>979</v>
      </c>
      <c r="C2" s="25" t="s">
        <v>980</v>
      </c>
      <c r="D2" s="25" t="s">
        <v>981</v>
      </c>
      <c r="E2" s="25" t="s">
        <v>982</v>
      </c>
      <c r="F2" s="25" t="s">
        <v>983</v>
      </c>
      <c r="G2" s="25" t="s">
        <v>984</v>
      </c>
      <c r="H2" s="25" t="s">
        <v>985</v>
      </c>
      <c r="I2" s="25" t="s">
        <v>986</v>
      </c>
      <c r="J2" s="25" t="s">
        <v>987</v>
      </c>
      <c r="K2" s="25" t="s">
        <v>988</v>
      </c>
      <c r="L2" s="25" t="s">
        <v>989</v>
      </c>
      <c r="M2" s="25" t="s">
        <v>990</v>
      </c>
      <c r="N2" s="25" t="s">
        <v>972</v>
      </c>
      <c r="O2" s="25" t="s">
        <v>973</v>
      </c>
    </row>
    <row r="3" spans="1:15" s="48" customFormat="1" ht="23.25" customHeight="1">
      <c r="A3" s="61" t="s">
        <v>202</v>
      </c>
      <c r="B3" s="62" t="s">
        <v>265</v>
      </c>
      <c r="C3" s="49" t="s">
        <v>266</v>
      </c>
      <c r="D3" s="49" t="s">
        <v>267</v>
      </c>
      <c r="E3" s="62" t="s">
        <v>201</v>
      </c>
      <c r="F3" s="62" t="s">
        <v>203</v>
      </c>
      <c r="G3" s="62" t="s">
        <v>204</v>
      </c>
      <c r="H3" s="62" t="s">
        <v>205</v>
      </c>
      <c r="I3" s="62" t="s">
        <v>206</v>
      </c>
      <c r="J3" s="100" t="s">
        <v>207</v>
      </c>
      <c r="K3" s="62" t="s">
        <v>208</v>
      </c>
      <c r="L3" s="98" t="s">
        <v>209</v>
      </c>
      <c r="M3" s="62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23604265</v>
      </c>
      <c r="C4" s="4">
        <v>23600903</v>
      </c>
      <c r="D4" s="4">
        <v>23596493</v>
      </c>
      <c r="E4" s="4">
        <v>23591920</v>
      </c>
      <c r="F4" s="4">
        <v>23586562</v>
      </c>
      <c r="G4" s="4">
        <v>23583823</v>
      </c>
      <c r="H4" s="4">
        <v>23578705</v>
      </c>
      <c r="I4" s="4">
        <v>23574334</v>
      </c>
      <c r="J4" s="4">
        <v>23568378</v>
      </c>
      <c r="K4" s="76">
        <v>23566471</v>
      </c>
      <c r="L4" s="76"/>
      <c r="M4" s="82"/>
      <c r="N4" s="22">
        <f>M4-'Yearly-改制後'!BB4</f>
        <v>-23433753</v>
      </c>
      <c r="O4" s="23">
        <f>N4/'Yearly-改制後'!BB4*100</f>
        <v>-100</v>
      </c>
    </row>
    <row r="5" spans="1:15" ht="13.5" customHeight="1">
      <c r="A5" s="30" t="s">
        <v>780</v>
      </c>
      <c r="B5" s="4">
        <v>4020572</v>
      </c>
      <c r="C5" s="4">
        <v>4022450</v>
      </c>
      <c r="D5" s="4">
        <v>4023620</v>
      </c>
      <c r="E5" s="4">
        <v>4024539</v>
      </c>
      <c r="F5" s="4">
        <v>4026407</v>
      </c>
      <c r="G5" s="4">
        <v>4026646</v>
      </c>
      <c r="H5" s="4">
        <v>4027481</v>
      </c>
      <c r="I5" s="4">
        <v>4028324</v>
      </c>
      <c r="J5" s="4">
        <v>4029205</v>
      </c>
      <c r="K5" s="76">
        <v>4029920</v>
      </c>
      <c r="L5" s="76"/>
      <c r="M5" s="4"/>
      <c r="N5" s="22">
        <f>M5-'Yearly-改制後'!BB5</f>
        <v>-3966818</v>
      </c>
      <c r="O5" s="23">
        <f>N5/'Yearly-改制後'!BB5*100</f>
        <v>-100</v>
      </c>
    </row>
    <row r="6" spans="1:15" ht="13.5" customHeight="1">
      <c r="A6" s="64" t="s">
        <v>746</v>
      </c>
      <c r="B6" s="4">
        <v>2642877</v>
      </c>
      <c r="C6" s="4">
        <v>2639084</v>
      </c>
      <c r="D6" s="4">
        <v>2635286</v>
      </c>
      <c r="E6" s="4">
        <v>2631083</v>
      </c>
      <c r="F6" s="4">
        <v>2626385</v>
      </c>
      <c r="G6" s="4">
        <v>2624143</v>
      </c>
      <c r="H6" s="4">
        <v>2620037</v>
      </c>
      <c r="I6" s="4">
        <v>2615642</v>
      </c>
      <c r="J6" s="4">
        <v>2610762</v>
      </c>
      <c r="K6" s="76">
        <v>2608332</v>
      </c>
      <c r="L6" s="76"/>
      <c r="M6" s="4"/>
      <c r="N6" s="22">
        <f>M6-'Yearly-改制後'!BB6</f>
        <v>-2702315</v>
      </c>
      <c r="O6" s="23">
        <f>N6/'Yearly-改制後'!BB6*100</f>
        <v>-100</v>
      </c>
    </row>
    <row r="7" spans="1:15" ht="13.5" customHeight="1">
      <c r="A7" s="83" t="s">
        <v>909</v>
      </c>
      <c r="B7" s="4">
        <v>2250954</v>
      </c>
      <c r="C7" s="4">
        <v>2252835</v>
      </c>
      <c r="D7" s="4">
        <v>2254363</v>
      </c>
      <c r="E7" s="4">
        <v>2255753</v>
      </c>
      <c r="F7" s="4">
        <v>2256665</v>
      </c>
      <c r="G7" s="4">
        <v>2258099</v>
      </c>
      <c r="H7" s="4">
        <v>2260043</v>
      </c>
      <c r="I7" s="4">
        <v>2262440</v>
      </c>
      <c r="J7" s="4">
        <v>2264231</v>
      </c>
      <c r="K7" s="76">
        <v>2265940</v>
      </c>
      <c r="L7" s="76"/>
      <c r="M7" s="4"/>
      <c r="N7" s="22">
        <f>M7-'Yearly-改制後'!BB12</f>
        <v>-2058328</v>
      </c>
      <c r="O7" s="23">
        <f>N7/'Yearly-改制後'!BB12*100</f>
        <v>-100</v>
      </c>
    </row>
    <row r="8" spans="1:15" ht="13.5" customHeight="1">
      <c r="A8" s="83" t="s">
        <v>781</v>
      </c>
      <c r="B8" s="4">
        <v>2815704</v>
      </c>
      <c r="C8" s="4">
        <v>2816052</v>
      </c>
      <c r="D8" s="4">
        <v>2816667</v>
      </c>
      <c r="E8" s="4">
        <v>2816741</v>
      </c>
      <c r="F8" s="4">
        <v>2816494</v>
      </c>
      <c r="G8" s="4">
        <v>2816917</v>
      </c>
      <c r="H8" s="4">
        <v>2816792</v>
      </c>
      <c r="I8" s="4">
        <v>2816819</v>
      </c>
      <c r="J8" s="4">
        <v>2816779</v>
      </c>
      <c r="K8" s="76">
        <v>2817547</v>
      </c>
      <c r="L8" s="76"/>
      <c r="M8" s="4"/>
      <c r="N8" s="22">
        <f>M8-'Yearly-改制後'!BB7</f>
        <v>-2719835</v>
      </c>
      <c r="O8" s="23">
        <f>N8/'Yearly-改制後'!BB7*100</f>
        <v>-100</v>
      </c>
    </row>
    <row r="9" spans="1:15" ht="13.5" customHeight="1">
      <c r="A9" s="83" t="s">
        <v>782</v>
      </c>
      <c r="B9" s="4">
        <v>1880216</v>
      </c>
      <c r="C9" s="4">
        <v>1879647</v>
      </c>
      <c r="D9" s="4">
        <v>1879115</v>
      </c>
      <c r="E9" s="4">
        <v>1878845</v>
      </c>
      <c r="F9" s="4">
        <v>1878253</v>
      </c>
      <c r="G9" s="4">
        <v>1877891</v>
      </c>
      <c r="H9" s="4">
        <v>1877294</v>
      </c>
      <c r="I9" s="4">
        <v>1876829</v>
      </c>
      <c r="J9" s="4">
        <v>1876364</v>
      </c>
      <c r="K9" s="76">
        <v>1875909</v>
      </c>
      <c r="L9" s="76"/>
      <c r="M9" s="4"/>
      <c r="N9" s="22">
        <f>M9-'Yearly-改制後'!BB8</f>
        <v>-1884284</v>
      </c>
      <c r="O9" s="23">
        <f>N9/'Yearly-改制後'!BB8*100</f>
        <v>-100</v>
      </c>
    </row>
    <row r="10" spans="1:15" ht="13.5" customHeight="1">
      <c r="A10" s="64" t="s">
        <v>747</v>
      </c>
      <c r="B10" s="4">
        <v>2774571</v>
      </c>
      <c r="C10" s="4">
        <v>2774316</v>
      </c>
      <c r="D10" s="4">
        <v>2773984</v>
      </c>
      <c r="E10" s="4">
        <v>2773401</v>
      </c>
      <c r="F10" s="4">
        <v>2772834</v>
      </c>
      <c r="G10" s="4">
        <v>2771846</v>
      </c>
      <c r="H10" s="4">
        <v>2770654</v>
      </c>
      <c r="I10" s="4">
        <v>2769434</v>
      </c>
      <c r="J10" s="4">
        <v>2767931</v>
      </c>
      <c r="K10" s="76">
        <v>2767383</v>
      </c>
      <c r="L10" s="76"/>
      <c r="M10" s="4"/>
      <c r="N10" s="22">
        <f>M10-'Yearly-改制後'!BB9</f>
        <v>-2778992</v>
      </c>
      <c r="O10" s="23">
        <f>N10/'Yearly-改制後'!BB9*100</f>
        <v>-100</v>
      </c>
    </row>
    <row r="11" spans="1:15" ht="13.5" customHeight="1">
      <c r="A11" s="64" t="s">
        <v>748</v>
      </c>
      <c r="B11" s="4">
        <v>7066038</v>
      </c>
      <c r="C11" s="4">
        <v>7063379</v>
      </c>
      <c r="D11" s="4">
        <v>7060473</v>
      </c>
      <c r="E11" s="4">
        <v>7058709</v>
      </c>
      <c r="F11" s="4">
        <v>7056805</v>
      </c>
      <c r="G11" s="4">
        <v>7055644</v>
      </c>
      <c r="H11" s="4">
        <v>7053653</v>
      </c>
      <c r="I11" s="4">
        <v>7052054</v>
      </c>
      <c r="J11" s="4">
        <v>7049645</v>
      </c>
      <c r="K11" s="76">
        <v>7047871</v>
      </c>
      <c r="L11" s="76"/>
      <c r="M11" s="4"/>
      <c r="N11" s="22">
        <f>M11-'Yearly-改制後'!BB10</f>
        <v>-9241280</v>
      </c>
      <c r="O11" s="23">
        <f>N11/'Yearly-改制後'!BB10*100</f>
        <v>-100</v>
      </c>
    </row>
    <row r="12" spans="1:15" ht="13.5" customHeight="1">
      <c r="A12" s="64" t="s">
        <v>749</v>
      </c>
      <c r="B12" s="4">
        <v>454161</v>
      </c>
      <c r="C12" s="4">
        <v>454099</v>
      </c>
      <c r="D12" s="4">
        <v>453951</v>
      </c>
      <c r="E12" s="4">
        <v>453915</v>
      </c>
      <c r="F12" s="4">
        <v>453970</v>
      </c>
      <c r="G12" s="4">
        <v>453891</v>
      </c>
      <c r="H12" s="4">
        <v>453760</v>
      </c>
      <c r="I12" s="4">
        <v>453646</v>
      </c>
      <c r="J12" s="4">
        <v>453452</v>
      </c>
      <c r="K12" s="76">
        <v>453309</v>
      </c>
      <c r="L12" s="76"/>
      <c r="M12" s="4"/>
      <c r="N12" s="22">
        <f>M12-'Yearly-改制後'!BB11</f>
        <v>-458777</v>
      </c>
      <c r="O12" s="23">
        <f>N12/'Yearly-改制後'!BB11*100</f>
        <v>-100</v>
      </c>
    </row>
    <row r="13" spans="1:15" ht="13.5" customHeight="1">
      <c r="A13" s="64" t="s">
        <v>751</v>
      </c>
      <c r="B13" s="4">
        <v>564296</v>
      </c>
      <c r="C13" s="4">
        <v>564832</v>
      </c>
      <c r="D13" s="4">
        <v>565272</v>
      </c>
      <c r="E13" s="4">
        <v>565851</v>
      </c>
      <c r="F13" s="4">
        <v>566434</v>
      </c>
      <c r="G13" s="4">
        <v>566998</v>
      </c>
      <c r="H13" s="4">
        <v>567807</v>
      </c>
      <c r="I13" s="4">
        <v>568516</v>
      </c>
      <c r="J13" s="4">
        <v>569199</v>
      </c>
      <c r="K13" s="76">
        <v>569565</v>
      </c>
      <c r="L13" s="76"/>
      <c r="M13" s="4"/>
      <c r="N13" s="22">
        <f>M13-'Yearly-改制後'!BB13</f>
        <v>-537630</v>
      </c>
      <c r="O13" s="23">
        <f>N13/'Yearly-改制後'!BB13*100</f>
        <v>-100</v>
      </c>
    </row>
    <row r="14" spans="1:15" ht="13.5" customHeight="1">
      <c r="A14" s="64" t="s">
        <v>752</v>
      </c>
      <c r="B14" s="4">
        <v>545433</v>
      </c>
      <c r="C14" s="4">
        <v>545158</v>
      </c>
      <c r="D14" s="4">
        <v>544762</v>
      </c>
      <c r="E14" s="4">
        <v>544548</v>
      </c>
      <c r="F14" s="4">
        <v>544339</v>
      </c>
      <c r="G14" s="4">
        <v>544135</v>
      </c>
      <c r="H14" s="4">
        <v>543803</v>
      </c>
      <c r="I14" s="4">
        <v>543711</v>
      </c>
      <c r="J14" s="4">
        <v>543513</v>
      </c>
      <c r="K14" s="76">
        <v>543287</v>
      </c>
      <c r="L14" s="76"/>
      <c r="M14" s="4"/>
      <c r="N14" s="22">
        <f>M14-'Yearly-改制後'!BB14</f>
        <v>-567132</v>
      </c>
      <c r="O14" s="23">
        <f>N14/'Yearly-改制後'!BB14*100</f>
        <v>-100</v>
      </c>
    </row>
    <row r="15" spans="1:15" ht="13.5" customHeight="1">
      <c r="A15" s="64" t="s">
        <v>753</v>
      </c>
      <c r="B15" s="4">
        <v>1272449</v>
      </c>
      <c r="C15" s="4">
        <v>1271761</v>
      </c>
      <c r="D15" s="4">
        <v>1271015</v>
      </c>
      <c r="E15" s="4">
        <v>1270521</v>
      </c>
      <c r="F15" s="4">
        <v>1269953</v>
      </c>
      <c r="G15" s="4">
        <v>1269791</v>
      </c>
      <c r="H15" s="4">
        <v>1269395</v>
      </c>
      <c r="I15" s="4">
        <v>1268766</v>
      </c>
      <c r="J15" s="4">
        <v>1267988</v>
      </c>
      <c r="K15" s="76">
        <v>1267786</v>
      </c>
      <c r="L15" s="76"/>
      <c r="M15" s="4"/>
      <c r="N15" s="22">
        <f>M15-'Yearly-改制後'!BB15</f>
        <v>-1291474</v>
      </c>
      <c r="O15" s="23">
        <f>N15/'Yearly-改制後'!BB15*100</f>
        <v>-100</v>
      </c>
    </row>
    <row r="16" spans="1:15" ht="13.5" customHeight="1">
      <c r="A16" s="64" t="s">
        <v>754</v>
      </c>
      <c r="B16" s="4">
        <v>493984</v>
      </c>
      <c r="C16" s="4">
        <v>493743</v>
      </c>
      <c r="D16" s="4">
        <v>493403</v>
      </c>
      <c r="E16" s="4">
        <v>493138</v>
      </c>
      <c r="F16" s="4">
        <v>492877</v>
      </c>
      <c r="G16" s="4">
        <v>492733</v>
      </c>
      <c r="H16" s="4">
        <v>492410</v>
      </c>
      <c r="I16" s="4">
        <v>492168</v>
      </c>
      <c r="J16" s="4">
        <v>491743</v>
      </c>
      <c r="K16" s="76">
        <v>491546</v>
      </c>
      <c r="L16" s="76"/>
      <c r="M16" s="4"/>
      <c r="N16" s="22">
        <f>M16-'Yearly-改制後'!BB16</f>
        <v>-514315</v>
      </c>
      <c r="O16" s="23">
        <f>N16/'Yearly-改制後'!BB16*100</f>
        <v>-100</v>
      </c>
    </row>
    <row r="17" spans="1:15" ht="13.5" customHeight="1">
      <c r="A17" s="64" t="s">
        <v>755</v>
      </c>
      <c r="B17" s="4">
        <v>680963</v>
      </c>
      <c r="C17" s="4">
        <v>680448</v>
      </c>
      <c r="D17" s="4">
        <v>680050</v>
      </c>
      <c r="E17" s="4">
        <v>679635</v>
      </c>
      <c r="F17" s="4">
        <v>679468</v>
      </c>
      <c r="G17" s="4">
        <v>679273</v>
      </c>
      <c r="H17" s="4">
        <v>678896</v>
      </c>
      <c r="I17" s="4">
        <v>678589</v>
      </c>
      <c r="J17" s="4">
        <v>678064</v>
      </c>
      <c r="K17" s="76">
        <v>677669</v>
      </c>
      <c r="L17" s="76"/>
      <c r="M17" s="4"/>
      <c r="N17" s="22">
        <f>M17-'Yearly-改制後'!BB17</f>
        <v>-705356</v>
      </c>
      <c r="O17" s="23">
        <f>N17/'Yearly-改制後'!BB17*100</f>
        <v>-100</v>
      </c>
    </row>
    <row r="18" spans="1:15" ht="13.5" customHeight="1">
      <c r="A18" s="64" t="s">
        <v>756</v>
      </c>
      <c r="B18" s="4">
        <v>502718</v>
      </c>
      <c r="C18" s="4">
        <v>502385</v>
      </c>
      <c r="D18" s="4">
        <v>502007</v>
      </c>
      <c r="E18" s="4">
        <v>501774</v>
      </c>
      <c r="F18" s="4">
        <v>501376</v>
      </c>
      <c r="G18" s="4">
        <v>501212</v>
      </c>
      <c r="H18" s="4">
        <v>500897</v>
      </c>
      <c r="I18" s="4">
        <v>500654</v>
      </c>
      <c r="J18" s="4">
        <v>500316</v>
      </c>
      <c r="K18" s="76">
        <v>500117</v>
      </c>
      <c r="L18" s="76"/>
      <c r="M18" s="4"/>
      <c r="N18" s="22">
        <f>M18-'Yearly-改制後'!BB18</f>
        <v>-524783</v>
      </c>
      <c r="O18" s="23">
        <f>N18/'Yearly-改制後'!BB18*100</f>
        <v>-100</v>
      </c>
    </row>
    <row r="19" spans="1:15" ht="13.5" customHeight="1">
      <c r="A19" s="64" t="s">
        <v>757</v>
      </c>
      <c r="B19" s="4">
        <v>818493</v>
      </c>
      <c r="C19" s="4">
        <v>817803</v>
      </c>
      <c r="D19" s="4">
        <v>817193</v>
      </c>
      <c r="E19" s="4">
        <v>816636</v>
      </c>
      <c r="F19" s="4">
        <v>816173</v>
      </c>
      <c r="G19" s="4">
        <v>815789</v>
      </c>
      <c r="H19" s="4">
        <v>815367</v>
      </c>
      <c r="I19" s="4">
        <v>814895</v>
      </c>
      <c r="J19" s="4">
        <v>814210</v>
      </c>
      <c r="K19" s="76">
        <v>813676</v>
      </c>
      <c r="L19" s="76"/>
      <c r="M19" s="4"/>
      <c r="N19" s="22">
        <f>M19-'Yearly-改制後'!BB19</f>
        <v>-847917</v>
      </c>
      <c r="O19" s="23">
        <f>N19/'Yearly-改制後'!BB19*100</f>
        <v>-100</v>
      </c>
    </row>
    <row r="20" spans="1:15" ht="13.5" customHeight="1">
      <c r="A20" s="64" t="s">
        <v>758</v>
      </c>
      <c r="B20" s="4">
        <v>216633</v>
      </c>
      <c r="C20" s="4">
        <v>216453</v>
      </c>
      <c r="D20" s="4">
        <v>216308</v>
      </c>
      <c r="E20" s="4">
        <v>216164</v>
      </c>
      <c r="F20" s="4">
        <v>216045</v>
      </c>
      <c r="G20" s="4">
        <v>215940</v>
      </c>
      <c r="H20" s="4">
        <v>215768</v>
      </c>
      <c r="I20" s="4">
        <v>215674</v>
      </c>
      <c r="J20" s="4">
        <v>215483</v>
      </c>
      <c r="K20" s="76">
        <v>215468</v>
      </c>
      <c r="L20" s="76"/>
      <c r="M20" s="4"/>
      <c r="N20" s="22">
        <f>M20-'Yearly-改制後'!BB20</f>
        <v>-224470</v>
      </c>
      <c r="O20" s="23">
        <f>N20/'Yearly-改制後'!BB20*100</f>
        <v>-100</v>
      </c>
    </row>
    <row r="21" spans="1:15" ht="13.5" customHeight="1">
      <c r="A21" s="64" t="s">
        <v>759</v>
      </c>
      <c r="B21" s="4">
        <v>326063</v>
      </c>
      <c r="C21" s="4">
        <v>325857</v>
      </c>
      <c r="D21" s="4">
        <v>325706</v>
      </c>
      <c r="E21" s="4">
        <v>325582</v>
      </c>
      <c r="F21" s="4">
        <v>325453</v>
      </c>
      <c r="G21" s="4">
        <v>325271</v>
      </c>
      <c r="H21" s="4">
        <v>325058</v>
      </c>
      <c r="I21" s="4">
        <v>325018</v>
      </c>
      <c r="J21" s="4">
        <v>324804</v>
      </c>
      <c r="K21" s="76">
        <v>324602</v>
      </c>
      <c r="L21" s="76"/>
      <c r="M21" s="4"/>
      <c r="N21" s="22">
        <f>M21-'Yearly-改制後'!BB21</f>
        <v>-333392</v>
      </c>
      <c r="O21" s="23">
        <f>N21/'Yearly-改制後'!BB21*100</f>
        <v>-100</v>
      </c>
    </row>
    <row r="22" spans="1:15" ht="13.5" customHeight="1">
      <c r="A22" s="64" t="s">
        <v>760</v>
      </c>
      <c r="B22" s="4">
        <v>105147</v>
      </c>
      <c r="C22" s="4">
        <v>105121</v>
      </c>
      <c r="D22" s="4">
        <v>105117</v>
      </c>
      <c r="E22" s="4">
        <v>105070</v>
      </c>
      <c r="F22" s="4">
        <v>105022</v>
      </c>
      <c r="G22" s="4">
        <v>105028</v>
      </c>
      <c r="H22" s="4">
        <v>105174</v>
      </c>
      <c r="I22" s="4">
        <v>105277</v>
      </c>
      <c r="J22" s="4">
        <v>105794</v>
      </c>
      <c r="K22" s="76">
        <v>105912</v>
      </c>
      <c r="L22" s="76"/>
      <c r="M22" s="4"/>
      <c r="N22" s="22">
        <f>M22-'Yearly-改制後'!BB22</f>
        <v>-101758</v>
      </c>
      <c r="O22" s="23">
        <f>N22/'Yearly-改制後'!BB22*100</f>
        <v>-100</v>
      </c>
    </row>
    <row r="23" spans="1:15" ht="13.5" customHeight="1">
      <c r="A23" s="64" t="s">
        <v>761</v>
      </c>
      <c r="B23" s="4">
        <v>368932</v>
      </c>
      <c r="C23" s="4">
        <v>368870</v>
      </c>
      <c r="D23" s="4">
        <v>368792</v>
      </c>
      <c r="E23" s="4">
        <v>368850</v>
      </c>
      <c r="F23" s="4">
        <v>368686</v>
      </c>
      <c r="G23" s="4">
        <v>368528</v>
      </c>
      <c r="H23" s="4">
        <v>368372</v>
      </c>
      <c r="I23" s="4">
        <v>368184</v>
      </c>
      <c r="J23" s="4">
        <v>368020</v>
      </c>
      <c r="K23" s="76">
        <v>367890</v>
      </c>
      <c r="L23" s="76"/>
      <c r="M23" s="4"/>
      <c r="N23" s="22">
        <f>M23-'Yearly-改制後'!BB23</f>
        <v>-373077</v>
      </c>
      <c r="O23" s="23">
        <f>N23/'Yearly-改制後'!BB23*100</f>
        <v>-100</v>
      </c>
    </row>
    <row r="24" spans="1:15" ht="13.5" customHeight="1">
      <c r="A24" s="64" t="s">
        <v>762</v>
      </c>
      <c r="B24" s="4">
        <v>449113</v>
      </c>
      <c r="C24" s="4">
        <v>449251</v>
      </c>
      <c r="D24" s="4">
        <v>449425</v>
      </c>
      <c r="E24" s="4">
        <v>449593</v>
      </c>
      <c r="F24" s="4">
        <v>449806</v>
      </c>
      <c r="G24" s="4">
        <v>450021</v>
      </c>
      <c r="H24" s="4">
        <v>450113</v>
      </c>
      <c r="I24" s="4">
        <v>450288</v>
      </c>
      <c r="J24" s="4">
        <v>450617</v>
      </c>
      <c r="K24" s="76">
        <v>450793</v>
      </c>
      <c r="L24" s="76"/>
      <c r="M24" s="4"/>
      <c r="N24" s="22">
        <f>M24-'Yearly-改制後'!BB24</f>
        <v>-431988</v>
      </c>
      <c r="O24" s="23">
        <f>N24/'Yearly-改制後'!BB24*100</f>
        <v>-100</v>
      </c>
    </row>
    <row r="25" spans="1:15" ht="13.5" customHeight="1">
      <c r="A25" s="64" t="s">
        <v>763</v>
      </c>
      <c r="B25" s="4">
        <v>267653</v>
      </c>
      <c r="C25" s="4">
        <v>267598</v>
      </c>
      <c r="D25" s="4">
        <v>267472</v>
      </c>
      <c r="E25" s="4">
        <v>267432</v>
      </c>
      <c r="F25" s="4">
        <v>267203</v>
      </c>
      <c r="G25" s="4">
        <v>267034</v>
      </c>
      <c r="H25" s="4">
        <v>266833</v>
      </c>
      <c r="I25" s="4">
        <v>266668</v>
      </c>
      <c r="J25" s="4">
        <v>266442</v>
      </c>
      <c r="K25" s="76">
        <v>266251</v>
      </c>
      <c r="L25" s="76"/>
      <c r="M25" s="4"/>
      <c r="N25" s="22">
        <f>M25-'Yearly-改制後'!BB25</f>
        <v>-270883</v>
      </c>
      <c r="O25" s="23">
        <f>N25/'Yearly-改制後'!BB25*100</f>
        <v>-100</v>
      </c>
    </row>
    <row r="26" spans="1:15" ht="13.5" customHeight="1">
      <c r="A26" s="64" t="s">
        <v>764</v>
      </c>
      <c r="B26" s="4">
        <v>153333</v>
      </c>
      <c r="C26" s="4">
        <v>153140</v>
      </c>
      <c r="D26" s="4">
        <v>152985</v>
      </c>
      <c r="E26" s="4">
        <v>152849</v>
      </c>
      <c r="F26" s="4">
        <v>152719</v>
      </c>
      <c r="G26" s="4">
        <v>152637</v>
      </c>
      <c r="H26" s="4">
        <v>152751</v>
      </c>
      <c r="I26" s="4">
        <v>152792</v>
      </c>
      <c r="J26" s="4">
        <v>153461</v>
      </c>
      <c r="K26" s="76">
        <v>153569</v>
      </c>
      <c r="L26" s="76"/>
      <c r="M26" s="4"/>
      <c r="N26" s="22">
        <f>M26-'Yearly-改制後'!BB26</f>
        <v>-140229</v>
      </c>
      <c r="O26" s="23">
        <f>N26/'Yearly-改制後'!BB26*100</f>
        <v>-100</v>
      </c>
    </row>
    <row r="27" spans="1:15" ht="13.5" customHeight="1">
      <c r="A27" s="30" t="s">
        <v>765</v>
      </c>
      <c r="B27" s="4">
        <v>140253</v>
      </c>
      <c r="C27" s="4">
        <v>140081</v>
      </c>
      <c r="D27" s="4">
        <v>139951</v>
      </c>
      <c r="E27" s="4">
        <v>139804</v>
      </c>
      <c r="F27" s="4">
        <v>139683</v>
      </c>
      <c r="G27" s="4">
        <v>139588</v>
      </c>
      <c r="H27" s="4">
        <v>139628</v>
      </c>
      <c r="I27" s="4">
        <v>139703</v>
      </c>
      <c r="J27" s="4">
        <v>140329</v>
      </c>
      <c r="K27" s="76">
        <v>140420</v>
      </c>
      <c r="L27" s="76"/>
      <c r="M27" s="4"/>
      <c r="N27" s="22">
        <f>M27-'Yearly-改制後'!BB27</f>
        <v>-127723</v>
      </c>
      <c r="O27" s="23">
        <f>N27/'Yearly-改制後'!BB27*100</f>
        <v>-100</v>
      </c>
    </row>
    <row r="28" spans="1:15" ht="13.5" customHeight="1">
      <c r="A28" s="30" t="s">
        <v>766</v>
      </c>
      <c r="B28" s="4">
        <v>13080</v>
      </c>
      <c r="C28" s="4">
        <v>13059</v>
      </c>
      <c r="D28" s="4">
        <v>13034</v>
      </c>
      <c r="E28" s="4">
        <v>13045</v>
      </c>
      <c r="F28" s="4">
        <v>13036</v>
      </c>
      <c r="G28" s="4">
        <v>13049</v>
      </c>
      <c r="H28" s="4">
        <v>13123</v>
      </c>
      <c r="I28" s="4">
        <v>13089</v>
      </c>
      <c r="J28" s="4">
        <v>13132</v>
      </c>
      <c r="K28" s="76">
        <v>13149</v>
      </c>
      <c r="L28" s="76"/>
      <c r="M28" s="4"/>
      <c r="N28" s="22">
        <f>M28-'Yearly-改制後'!BB28</f>
        <v>-12506</v>
      </c>
      <c r="O28" s="23">
        <f>N28/'Yearly-改制後'!BB28*100</f>
        <v>-100</v>
      </c>
    </row>
    <row r="29" spans="1:15" ht="12">
      <c r="A29" s="35" t="s">
        <v>186</v>
      </c>
      <c r="B29" s="39">
        <f>SUM(B$5:B$7,B$12:B$13,B$23:B$24)</f>
        <v>10750905</v>
      </c>
      <c r="C29" s="39">
        <f aca="true" t="shared" si="0" ref="C29:M29">SUM(C$5:C$7,C$12:C$13,C$23:C$24)</f>
        <v>10751421</v>
      </c>
      <c r="D29" s="39">
        <f t="shared" si="0"/>
        <v>10750709</v>
      </c>
      <c r="E29" s="39">
        <f t="shared" si="0"/>
        <v>10749584</v>
      </c>
      <c r="F29" s="39">
        <f t="shared" si="0"/>
        <v>10748353</v>
      </c>
      <c r="G29" s="39">
        <f t="shared" si="0"/>
        <v>10748326</v>
      </c>
      <c r="H29" s="39">
        <f t="shared" si="0"/>
        <v>10747613</v>
      </c>
      <c r="I29" s="39">
        <f t="shared" si="0"/>
        <v>10747040</v>
      </c>
      <c r="J29" s="39">
        <f>SUM(J$5:J$7,J$12:J$13,J$23:J$24)</f>
        <v>10745486</v>
      </c>
      <c r="K29" s="39">
        <f t="shared" si="0"/>
        <v>10745749</v>
      </c>
      <c r="L29" s="39">
        <f t="shared" si="0"/>
        <v>0</v>
      </c>
      <c r="M29" s="39">
        <f t="shared" si="0"/>
        <v>0</v>
      </c>
      <c r="N29" s="39">
        <f>M29-'Yearly-改制後'!BA31</f>
        <v>-10477807</v>
      </c>
      <c r="O29" s="81">
        <f>N29/'Yearly-改制後'!BA31*100</f>
        <v>-100</v>
      </c>
    </row>
    <row r="30" spans="1:15" ht="12">
      <c r="A30" s="36" t="s">
        <v>187</v>
      </c>
      <c r="B30" s="39">
        <f aca="true" t="shared" si="1" ref="B30:M30">SUM(B$14:B$17,B$8)</f>
        <v>5808533</v>
      </c>
      <c r="C30" s="39">
        <f t="shared" si="1"/>
        <v>5807162</v>
      </c>
      <c r="D30" s="39">
        <f t="shared" si="1"/>
        <v>5805897</v>
      </c>
      <c r="E30" s="39">
        <f t="shared" si="1"/>
        <v>5804583</v>
      </c>
      <c r="F30" s="39">
        <f t="shared" si="1"/>
        <v>5803131</v>
      </c>
      <c r="G30" s="39">
        <f t="shared" si="1"/>
        <v>5802849</v>
      </c>
      <c r="H30" s="39">
        <f t="shared" si="1"/>
        <v>5801296</v>
      </c>
      <c r="I30" s="39">
        <f t="shared" si="1"/>
        <v>5800053</v>
      </c>
      <c r="J30" s="39">
        <f t="shared" si="1"/>
        <v>5798087</v>
      </c>
      <c r="K30" s="39">
        <f t="shared" si="1"/>
        <v>5797835</v>
      </c>
      <c r="L30" s="39">
        <f t="shared" si="1"/>
        <v>0</v>
      </c>
      <c r="M30" s="39">
        <f t="shared" si="1"/>
        <v>0</v>
      </c>
      <c r="N30" s="39">
        <f>M30-'Yearly-改制後'!BA32</f>
        <v>-5788242</v>
      </c>
      <c r="O30" s="81">
        <f>N30/'Yearly-改制後'!BA32*100</f>
        <v>-100</v>
      </c>
    </row>
    <row r="31" spans="1:15" ht="12">
      <c r="A31" s="36" t="s">
        <v>188</v>
      </c>
      <c r="B31" s="39">
        <f aca="true" t="shared" si="2" ref="B31:M31">SUM(B$9:B$10,B$18:B$19,B$22,B$25)</f>
        <v>6348798</v>
      </c>
      <c r="C31" s="39">
        <f t="shared" si="2"/>
        <v>6346870</v>
      </c>
      <c r="D31" s="39">
        <f t="shared" si="2"/>
        <v>6344888</v>
      </c>
      <c r="E31" s="39">
        <f t="shared" si="2"/>
        <v>6343158</v>
      </c>
      <c r="F31" s="39">
        <f t="shared" si="2"/>
        <v>6340861</v>
      </c>
      <c r="G31" s="39">
        <f t="shared" si="2"/>
        <v>6338800</v>
      </c>
      <c r="H31" s="39">
        <f t="shared" si="2"/>
        <v>6336219</v>
      </c>
      <c r="I31" s="39">
        <f t="shared" si="2"/>
        <v>6333757</v>
      </c>
      <c r="J31" s="39">
        <f t="shared" si="2"/>
        <v>6331057</v>
      </c>
      <c r="K31" s="39">
        <f t="shared" si="2"/>
        <v>6329248</v>
      </c>
      <c r="L31" s="39">
        <f t="shared" si="2"/>
        <v>0</v>
      </c>
      <c r="M31" s="39">
        <f t="shared" si="2"/>
        <v>0</v>
      </c>
      <c r="N31" s="39">
        <f>M31-'Yearly-改制後'!BA33</f>
        <v>-6415872</v>
      </c>
      <c r="O31" s="81">
        <f>N31/'Yearly-改制後'!BA33*100</f>
        <v>-100</v>
      </c>
    </row>
    <row r="32" spans="1:15" ht="12">
      <c r="A32" s="36" t="s">
        <v>189</v>
      </c>
      <c r="B32" s="40">
        <f aca="true" t="shared" si="3" ref="B32:M32">SUM(B$20:B$21)</f>
        <v>542696</v>
      </c>
      <c r="C32" s="40">
        <f t="shared" si="3"/>
        <v>542310</v>
      </c>
      <c r="D32" s="40">
        <f t="shared" si="3"/>
        <v>542014</v>
      </c>
      <c r="E32" s="40">
        <f t="shared" si="3"/>
        <v>541746</v>
      </c>
      <c r="F32" s="40">
        <f t="shared" si="3"/>
        <v>541498</v>
      </c>
      <c r="G32" s="40">
        <f t="shared" si="3"/>
        <v>541211</v>
      </c>
      <c r="H32" s="40">
        <f t="shared" si="3"/>
        <v>540826</v>
      </c>
      <c r="I32" s="40">
        <f t="shared" si="3"/>
        <v>540692</v>
      </c>
      <c r="J32" s="40">
        <f t="shared" si="3"/>
        <v>540287</v>
      </c>
      <c r="K32" s="40">
        <f t="shared" si="3"/>
        <v>540070</v>
      </c>
      <c r="L32" s="40">
        <f t="shared" si="3"/>
        <v>0</v>
      </c>
      <c r="M32" s="40">
        <f t="shared" si="3"/>
        <v>0</v>
      </c>
      <c r="N32" s="39">
        <f>M32-'Yearly-改制後'!BA34</f>
        <v>-558718</v>
      </c>
      <c r="O32" s="81">
        <f>N32/'Yearly-改制後'!BA34*100</f>
        <v>-100</v>
      </c>
    </row>
    <row r="33" spans="1:13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1:13" ht="14.25">
      <c r="A34" s="99" t="s">
        <v>855</v>
      </c>
      <c r="B34" s="96">
        <v>44145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1"/>
    </row>
    <row r="35" spans="1:13" ht="14.25">
      <c r="A35" s="5"/>
      <c r="B35" s="78"/>
      <c r="C35" s="3"/>
      <c r="D35" s="3"/>
      <c r="E35" s="3"/>
      <c r="F35" s="3"/>
      <c r="G35" s="3"/>
      <c r="H35" s="3"/>
      <c r="I35" s="3"/>
      <c r="J35" s="3"/>
      <c r="K35" s="3"/>
      <c r="L35" s="3"/>
      <c r="M35" s="11"/>
    </row>
    <row r="36" spans="1:13" ht="14.25">
      <c r="A36" s="5"/>
      <c r="B36" s="78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7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4" width="11.66015625" style="24" hidden="1" customWidth="1"/>
    <col min="15" max="15" width="11.33203125" style="24" hidden="1" customWidth="1"/>
    <col min="16" max="16384" width="9.33203125" style="24" customWidth="1"/>
  </cols>
  <sheetData>
    <row r="1" spans="1:13" s="2" customFormat="1" ht="17.25" customHeight="1">
      <c r="A1" s="102" t="s">
        <v>959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5" s="6" customFormat="1" ht="23.25" customHeight="1">
      <c r="A2" s="51" t="s">
        <v>0</v>
      </c>
      <c r="B2" s="25" t="s">
        <v>960</v>
      </c>
      <c r="C2" s="25" t="s">
        <v>961</v>
      </c>
      <c r="D2" s="25" t="s">
        <v>962</v>
      </c>
      <c r="E2" s="25" t="s">
        <v>963</v>
      </c>
      <c r="F2" s="25" t="s">
        <v>964</v>
      </c>
      <c r="G2" s="25" t="s">
        <v>965</v>
      </c>
      <c r="H2" s="25" t="s">
        <v>966</v>
      </c>
      <c r="I2" s="25" t="s">
        <v>967</v>
      </c>
      <c r="J2" s="25" t="s">
        <v>968</v>
      </c>
      <c r="K2" s="25" t="s">
        <v>969</v>
      </c>
      <c r="L2" s="25" t="s">
        <v>970</v>
      </c>
      <c r="M2" s="25" t="s">
        <v>971</v>
      </c>
      <c r="N2" s="25" t="s">
        <v>972</v>
      </c>
      <c r="O2" s="25" t="s">
        <v>973</v>
      </c>
    </row>
    <row r="3" spans="1:15" s="48" customFormat="1" ht="23.25" customHeight="1">
      <c r="A3" s="61" t="s">
        <v>202</v>
      </c>
      <c r="B3" s="62" t="s">
        <v>265</v>
      </c>
      <c r="C3" s="49" t="s">
        <v>266</v>
      </c>
      <c r="D3" s="49" t="s">
        <v>267</v>
      </c>
      <c r="E3" s="62" t="s">
        <v>201</v>
      </c>
      <c r="F3" s="62" t="s">
        <v>203</v>
      </c>
      <c r="G3" s="62" t="s">
        <v>204</v>
      </c>
      <c r="H3" s="62" t="s">
        <v>205</v>
      </c>
      <c r="I3" s="62" t="s">
        <v>206</v>
      </c>
      <c r="J3" s="62" t="s">
        <v>207</v>
      </c>
      <c r="K3" s="62" t="s">
        <v>208</v>
      </c>
      <c r="L3" s="98" t="s">
        <v>209</v>
      </c>
      <c r="M3" s="62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23590744</v>
      </c>
      <c r="C4" s="4">
        <v>23590004</v>
      </c>
      <c r="D4" s="4">
        <v>23589192</v>
      </c>
      <c r="E4" s="4">
        <v>23589312</v>
      </c>
      <c r="F4" s="4">
        <v>23589870</v>
      </c>
      <c r="G4" s="4">
        <v>23591031</v>
      </c>
      <c r="H4" s="4">
        <v>23592598</v>
      </c>
      <c r="I4" s="4">
        <v>23593794</v>
      </c>
      <c r="J4" s="4">
        <v>23593783</v>
      </c>
      <c r="K4" s="76">
        <v>23596266</v>
      </c>
      <c r="L4" s="76">
        <v>23598776</v>
      </c>
      <c r="M4" s="82">
        <v>23603121</v>
      </c>
      <c r="N4" s="22">
        <f>M4-'Yearly-改制後'!BB4</f>
        <v>169368</v>
      </c>
      <c r="O4" s="23">
        <f>N4/'Yearly-改制後'!BB4*100</f>
        <v>0.7227523478633576</v>
      </c>
    </row>
    <row r="5" spans="1:15" ht="13.5" customHeight="1">
      <c r="A5" s="30" t="s">
        <v>780</v>
      </c>
      <c r="B5" s="4">
        <v>3997189</v>
      </c>
      <c r="C5" s="4">
        <v>3998358</v>
      </c>
      <c r="D5" s="4">
        <v>3998883</v>
      </c>
      <c r="E5" s="4">
        <v>4000164</v>
      </c>
      <c r="F5" s="4">
        <v>4003297</v>
      </c>
      <c r="G5" s="4">
        <v>4004598</v>
      </c>
      <c r="H5" s="4">
        <v>4007814</v>
      </c>
      <c r="I5" s="4">
        <v>4010657</v>
      </c>
      <c r="J5" s="4">
        <v>4012918</v>
      </c>
      <c r="K5" s="76">
        <v>4014560</v>
      </c>
      <c r="L5" s="76">
        <v>4016477</v>
      </c>
      <c r="M5" s="4">
        <v>4018696</v>
      </c>
      <c r="N5" s="22">
        <f>M5-'Yearly-改制後'!BB5</f>
        <v>51878</v>
      </c>
      <c r="O5" s="23">
        <f>N5/'Yearly-改制後'!BB5*100</f>
        <v>1.3077988453213634</v>
      </c>
    </row>
    <row r="6" spans="1:15" ht="13.5" customHeight="1">
      <c r="A6" s="64" t="s">
        <v>746</v>
      </c>
      <c r="B6" s="4">
        <v>2666908</v>
      </c>
      <c r="C6" s="4">
        <v>2664983</v>
      </c>
      <c r="D6" s="4">
        <v>2663425</v>
      </c>
      <c r="E6" s="4">
        <v>2661317</v>
      </c>
      <c r="F6" s="4">
        <v>2658615</v>
      </c>
      <c r="G6" s="4">
        <v>2657652</v>
      </c>
      <c r="H6" s="4">
        <v>2654008</v>
      </c>
      <c r="I6" s="4">
        <v>2650154</v>
      </c>
      <c r="J6" s="4">
        <v>2647164</v>
      </c>
      <c r="K6" s="76">
        <v>2646204</v>
      </c>
      <c r="L6" s="76">
        <v>2645293</v>
      </c>
      <c r="M6" s="4">
        <v>2645041</v>
      </c>
      <c r="N6" s="22">
        <f>M6-'Yearly-改制後'!BB6</f>
        <v>-57274</v>
      </c>
      <c r="O6" s="23">
        <f>N6/'Yearly-改制後'!BB6*100</f>
        <v>-2.1194420339597717</v>
      </c>
    </row>
    <row r="7" spans="1:15" ht="13.5" customHeight="1">
      <c r="A7" s="83" t="s">
        <v>909</v>
      </c>
      <c r="B7" s="4">
        <v>2223733</v>
      </c>
      <c r="C7" s="4">
        <v>2225621</v>
      </c>
      <c r="D7" s="4">
        <v>2228118</v>
      </c>
      <c r="E7" s="4">
        <v>2230653</v>
      </c>
      <c r="F7" s="4">
        <v>2232623</v>
      </c>
      <c r="G7" s="4">
        <v>2235005</v>
      </c>
      <c r="H7" s="4">
        <v>2237943</v>
      </c>
      <c r="I7" s="4">
        <v>2240328</v>
      </c>
      <c r="J7" s="4">
        <v>2242685</v>
      </c>
      <c r="K7" s="76">
        <v>2245059</v>
      </c>
      <c r="L7" s="76">
        <v>2246893</v>
      </c>
      <c r="M7" s="4">
        <v>2249037</v>
      </c>
      <c r="N7" s="22">
        <f>M7-'Yearly-改制後'!BB12</f>
        <v>190709</v>
      </c>
      <c r="O7" s="23">
        <f>N7/'Yearly-改制後'!BB12*100</f>
        <v>9.265238581994705</v>
      </c>
    </row>
    <row r="8" spans="1:15" ht="13.5" customHeight="1">
      <c r="A8" s="83" t="s">
        <v>781</v>
      </c>
      <c r="B8" s="4">
        <v>2806406</v>
      </c>
      <c r="C8" s="4">
        <v>2807325</v>
      </c>
      <c r="D8" s="4">
        <v>2808219</v>
      </c>
      <c r="E8" s="4">
        <v>2809004</v>
      </c>
      <c r="F8" s="4">
        <v>2809545</v>
      </c>
      <c r="G8" s="4">
        <v>2810219</v>
      </c>
      <c r="H8" s="4">
        <v>2811148</v>
      </c>
      <c r="I8" s="4">
        <v>2811729</v>
      </c>
      <c r="J8" s="4">
        <v>2812507</v>
      </c>
      <c r="K8" s="76">
        <v>2813397</v>
      </c>
      <c r="L8" s="76">
        <v>2814224</v>
      </c>
      <c r="M8" s="4">
        <v>2815261</v>
      </c>
      <c r="N8" s="22">
        <f>M8-'Yearly-改制後'!BB7</f>
        <v>95426</v>
      </c>
      <c r="O8" s="23">
        <f>N8/'Yearly-改制後'!BB7*100</f>
        <v>3.508521656644613</v>
      </c>
    </row>
    <row r="9" spans="1:15" ht="13.5" customHeight="1">
      <c r="A9" s="83" t="s">
        <v>782</v>
      </c>
      <c r="B9" s="4">
        <v>1883723</v>
      </c>
      <c r="C9" s="4">
        <v>1883448</v>
      </c>
      <c r="D9" s="4">
        <v>1883356</v>
      </c>
      <c r="E9" s="4">
        <v>1883078</v>
      </c>
      <c r="F9" s="4">
        <v>1882624</v>
      </c>
      <c r="G9" s="4">
        <v>1882313</v>
      </c>
      <c r="H9" s="4">
        <v>1881796</v>
      </c>
      <c r="I9" s="4">
        <v>1881730</v>
      </c>
      <c r="J9" s="4">
        <v>1881494</v>
      </c>
      <c r="K9" s="76">
        <v>1881204</v>
      </c>
      <c r="L9" s="76">
        <v>1881156</v>
      </c>
      <c r="M9" s="4">
        <v>1880906</v>
      </c>
      <c r="N9" s="22">
        <f>M9-'Yearly-改制後'!BB8</f>
        <v>-3378</v>
      </c>
      <c r="O9" s="23">
        <f>N9/'Yearly-改制後'!BB8*100</f>
        <v>-0.17927233898923942</v>
      </c>
    </row>
    <row r="10" spans="1:15" ht="13.5" customHeight="1">
      <c r="A10" s="64" t="s">
        <v>747</v>
      </c>
      <c r="B10" s="4">
        <v>2773607</v>
      </c>
      <c r="C10" s="4">
        <v>2773596</v>
      </c>
      <c r="D10" s="4">
        <v>2773271</v>
      </c>
      <c r="E10" s="4">
        <v>2773229</v>
      </c>
      <c r="F10" s="4">
        <v>2773026</v>
      </c>
      <c r="G10" s="4">
        <v>2773177</v>
      </c>
      <c r="H10" s="4">
        <v>2773591</v>
      </c>
      <c r="I10" s="4">
        <v>2773786</v>
      </c>
      <c r="J10" s="4">
        <v>2773199</v>
      </c>
      <c r="K10" s="76">
        <v>2773127</v>
      </c>
      <c r="L10" s="76">
        <v>2773060</v>
      </c>
      <c r="M10" s="4">
        <v>2773198</v>
      </c>
      <c r="N10" s="22">
        <f>M10-'Yearly-改制後'!BB9</f>
        <v>-5794</v>
      </c>
      <c r="O10" s="23">
        <f>N10/'Yearly-改制後'!BB9*100</f>
        <v>-0.2084928635994634</v>
      </c>
    </row>
    <row r="11" spans="1:15" ht="13.5" customHeight="1">
      <c r="A11" s="64" t="s">
        <v>748</v>
      </c>
      <c r="B11" s="4">
        <v>7086615</v>
      </c>
      <c r="C11" s="4">
        <v>7084174</v>
      </c>
      <c r="D11" s="4">
        <v>7081480</v>
      </c>
      <c r="E11" s="4">
        <v>7079347</v>
      </c>
      <c r="F11" s="4">
        <v>7077605</v>
      </c>
      <c r="G11" s="4">
        <v>7075691</v>
      </c>
      <c r="H11" s="4">
        <v>7073871</v>
      </c>
      <c r="I11" s="4">
        <v>7073018</v>
      </c>
      <c r="J11" s="4">
        <v>7070769</v>
      </c>
      <c r="K11" s="76">
        <v>7069581</v>
      </c>
      <c r="L11" s="76">
        <v>7068431</v>
      </c>
      <c r="M11" s="4">
        <v>7067708</v>
      </c>
      <c r="N11" s="22">
        <f>M11-'Yearly-改制後'!BB10</f>
        <v>-2173572</v>
      </c>
      <c r="O11" s="23">
        <f>N11/'Yearly-改制後'!BB10*100</f>
        <v>-23.520248277294918</v>
      </c>
    </row>
    <row r="12" spans="1:15" ht="13.5" customHeight="1">
      <c r="A12" s="64" t="s">
        <v>749</v>
      </c>
      <c r="B12" s="4">
        <v>455035</v>
      </c>
      <c r="C12" s="4">
        <v>454922</v>
      </c>
      <c r="D12" s="4">
        <v>454770</v>
      </c>
      <c r="E12" s="4">
        <v>454732</v>
      </c>
      <c r="F12" s="4">
        <v>454725</v>
      </c>
      <c r="G12" s="4">
        <v>454706</v>
      </c>
      <c r="H12" s="4">
        <v>454636</v>
      </c>
      <c r="I12" s="4">
        <v>454579</v>
      </c>
      <c r="J12" s="4">
        <v>454345</v>
      </c>
      <c r="K12" s="76">
        <v>454287</v>
      </c>
      <c r="L12" s="76">
        <v>454226</v>
      </c>
      <c r="M12" s="4">
        <v>454178</v>
      </c>
      <c r="N12" s="22">
        <f>M12-'Yearly-改制後'!BB11</f>
        <v>-4599</v>
      </c>
      <c r="O12" s="23">
        <f>N12/'Yearly-改制後'!BB11*100</f>
        <v>-1.0024478123358407</v>
      </c>
    </row>
    <row r="13" spans="1:15" ht="13.5" customHeight="1">
      <c r="A13" s="64" t="s">
        <v>751</v>
      </c>
      <c r="B13" s="4">
        <v>557349</v>
      </c>
      <c r="C13" s="4">
        <v>557641</v>
      </c>
      <c r="D13" s="4">
        <v>558020</v>
      </c>
      <c r="E13" s="4">
        <v>558507</v>
      </c>
      <c r="F13" s="4">
        <v>559317</v>
      </c>
      <c r="G13" s="4">
        <v>559734</v>
      </c>
      <c r="H13" s="4">
        <v>560719</v>
      </c>
      <c r="I13" s="4">
        <v>561806</v>
      </c>
      <c r="J13" s="4">
        <v>562674</v>
      </c>
      <c r="K13" s="76">
        <v>563104</v>
      </c>
      <c r="L13" s="76">
        <v>563368</v>
      </c>
      <c r="M13" s="4">
        <v>563933</v>
      </c>
      <c r="N13" s="22">
        <f>M13-'Yearly-改制後'!BB13</f>
        <v>26303</v>
      </c>
      <c r="O13" s="23">
        <f>N13/'Yearly-改制後'!BB13*100</f>
        <v>4.892398117664564</v>
      </c>
    </row>
    <row r="14" spans="1:15" ht="13.5" customHeight="1">
      <c r="A14" s="64" t="s">
        <v>752</v>
      </c>
      <c r="B14" s="4">
        <v>548403</v>
      </c>
      <c r="C14" s="4">
        <v>548124</v>
      </c>
      <c r="D14" s="4">
        <v>547692</v>
      </c>
      <c r="E14" s="4">
        <v>547387</v>
      </c>
      <c r="F14" s="4">
        <v>547037</v>
      </c>
      <c r="G14" s="4">
        <v>546690</v>
      </c>
      <c r="H14" s="4">
        <v>546461</v>
      </c>
      <c r="I14" s="4">
        <v>546424</v>
      </c>
      <c r="J14" s="4">
        <v>546093</v>
      </c>
      <c r="K14" s="76">
        <v>545852</v>
      </c>
      <c r="L14" s="76">
        <v>545645</v>
      </c>
      <c r="M14" s="4">
        <v>545459</v>
      </c>
      <c r="N14" s="22">
        <f>M14-'Yearly-改制後'!BB14</f>
        <v>-21673</v>
      </c>
      <c r="O14" s="23">
        <f>N14/'Yearly-改制後'!BB14*100</f>
        <v>-3.821508925611674</v>
      </c>
    </row>
    <row r="15" spans="1:15" ht="13.5" customHeight="1">
      <c r="A15" s="64" t="s">
        <v>753</v>
      </c>
      <c r="B15" s="4">
        <v>1277176</v>
      </c>
      <c r="C15" s="4">
        <v>1276766</v>
      </c>
      <c r="D15" s="4">
        <v>1276289</v>
      </c>
      <c r="E15" s="4">
        <v>1275669</v>
      </c>
      <c r="F15" s="4">
        <v>1275111</v>
      </c>
      <c r="G15" s="4">
        <v>1274724</v>
      </c>
      <c r="H15" s="4">
        <v>1274274</v>
      </c>
      <c r="I15" s="4">
        <v>1273613</v>
      </c>
      <c r="J15" s="4">
        <v>1273130</v>
      </c>
      <c r="K15" s="76">
        <v>1272939</v>
      </c>
      <c r="L15" s="76">
        <v>1272789</v>
      </c>
      <c r="M15" s="4">
        <v>1272802</v>
      </c>
      <c r="N15" s="22">
        <f>M15-'Yearly-改制後'!BB15</f>
        <v>-18672</v>
      </c>
      <c r="O15" s="23">
        <f>N15/'Yearly-改制後'!BB15*100</f>
        <v>-1.4457898494278631</v>
      </c>
    </row>
    <row r="16" spans="1:15" ht="13.5" customHeight="1">
      <c r="A16" s="64" t="s">
        <v>754</v>
      </c>
      <c r="B16" s="4">
        <v>496606</v>
      </c>
      <c r="C16" s="4">
        <v>496435</v>
      </c>
      <c r="D16" s="4">
        <v>496167</v>
      </c>
      <c r="E16" s="4">
        <v>495891</v>
      </c>
      <c r="F16" s="4">
        <v>495546</v>
      </c>
      <c r="G16" s="4">
        <v>495283</v>
      </c>
      <c r="H16" s="4">
        <v>495084</v>
      </c>
      <c r="I16" s="4">
        <v>495062</v>
      </c>
      <c r="J16" s="4">
        <v>494692</v>
      </c>
      <c r="K16" s="76">
        <v>494522</v>
      </c>
      <c r="L16" s="76">
        <v>494352</v>
      </c>
      <c r="M16" s="4">
        <v>494112</v>
      </c>
      <c r="N16" s="22">
        <f>M16-'Yearly-改制後'!BB16</f>
        <v>-20203</v>
      </c>
      <c r="O16" s="23">
        <f>N16/'Yearly-改制後'!BB16*100</f>
        <v>-3.928137425507714</v>
      </c>
    </row>
    <row r="17" spans="1:15" ht="13.5" customHeight="1">
      <c r="A17" s="64" t="s">
        <v>755</v>
      </c>
      <c r="B17" s="4">
        <v>685354</v>
      </c>
      <c r="C17" s="4">
        <v>684759</v>
      </c>
      <c r="D17" s="4">
        <v>684241</v>
      </c>
      <c r="E17" s="4">
        <v>683898</v>
      </c>
      <c r="F17" s="4">
        <v>683589</v>
      </c>
      <c r="G17" s="4">
        <v>683318</v>
      </c>
      <c r="H17" s="4">
        <v>682912</v>
      </c>
      <c r="I17" s="4">
        <v>682577</v>
      </c>
      <c r="J17" s="4">
        <v>682066</v>
      </c>
      <c r="K17" s="76">
        <v>681834</v>
      </c>
      <c r="L17" s="76">
        <v>681584</v>
      </c>
      <c r="M17" s="4">
        <v>681306</v>
      </c>
      <c r="N17" s="22">
        <f>M17-'Yearly-改制後'!BB17</f>
        <v>-24050</v>
      </c>
      <c r="O17" s="23">
        <f>N17/'Yearly-改制後'!BB17*100</f>
        <v>-3.409625777621513</v>
      </c>
    </row>
    <row r="18" spans="1:15" ht="13.5" customHeight="1">
      <c r="A18" s="64" t="s">
        <v>756</v>
      </c>
      <c r="B18" s="4">
        <v>506559</v>
      </c>
      <c r="C18" s="4">
        <v>506206</v>
      </c>
      <c r="D18" s="4">
        <v>505785</v>
      </c>
      <c r="E18" s="4">
        <v>505408</v>
      </c>
      <c r="F18" s="4">
        <v>505035</v>
      </c>
      <c r="G18" s="4">
        <v>504750</v>
      </c>
      <c r="H18" s="4">
        <v>504453</v>
      </c>
      <c r="I18" s="4">
        <v>504106</v>
      </c>
      <c r="J18" s="4">
        <v>503773</v>
      </c>
      <c r="K18" s="76">
        <v>503485</v>
      </c>
      <c r="L18" s="76">
        <v>503357</v>
      </c>
      <c r="M18" s="4">
        <v>503113</v>
      </c>
      <c r="N18" s="22">
        <f>M18-'Yearly-改制後'!BB18</f>
        <v>-21670</v>
      </c>
      <c r="O18" s="23">
        <f>N18/'Yearly-改制後'!BB18*100</f>
        <v>-4.129325835631108</v>
      </c>
    </row>
    <row r="19" spans="1:15" ht="13.5" customHeight="1">
      <c r="A19" s="64" t="s">
        <v>757</v>
      </c>
      <c r="B19" s="4">
        <v>824587</v>
      </c>
      <c r="C19" s="4">
        <v>823952</v>
      </c>
      <c r="D19" s="4">
        <v>823256</v>
      </c>
      <c r="E19" s="4">
        <v>822709</v>
      </c>
      <c r="F19" s="4">
        <v>822270</v>
      </c>
      <c r="G19" s="4">
        <v>821834</v>
      </c>
      <c r="H19" s="4">
        <v>821196</v>
      </c>
      <c r="I19" s="4">
        <v>820798</v>
      </c>
      <c r="J19" s="4">
        <v>820155</v>
      </c>
      <c r="K19" s="76">
        <v>819793</v>
      </c>
      <c r="L19" s="76">
        <v>819429</v>
      </c>
      <c r="M19" s="4">
        <v>819184</v>
      </c>
      <c r="N19" s="22">
        <f>M19-'Yearly-改制後'!BB19</f>
        <v>-28733</v>
      </c>
      <c r="O19" s="23">
        <f>N19/'Yearly-改制後'!BB19*100</f>
        <v>-3.3886571445082483</v>
      </c>
    </row>
    <row r="20" spans="1:15" ht="13.5" customHeight="1">
      <c r="A20" s="64" t="s">
        <v>758</v>
      </c>
      <c r="B20" s="4">
        <v>218691</v>
      </c>
      <c r="C20" s="4">
        <v>218513</v>
      </c>
      <c r="D20" s="4">
        <v>218256</v>
      </c>
      <c r="E20" s="4">
        <v>218119</v>
      </c>
      <c r="F20" s="4">
        <v>217936</v>
      </c>
      <c r="G20" s="4">
        <v>217721</v>
      </c>
      <c r="H20" s="4">
        <v>217540</v>
      </c>
      <c r="I20" s="4">
        <v>217408</v>
      </c>
      <c r="J20" s="4">
        <v>217166</v>
      </c>
      <c r="K20" s="76">
        <v>217074</v>
      </c>
      <c r="L20" s="76">
        <v>216966</v>
      </c>
      <c r="M20" s="4">
        <v>216781</v>
      </c>
      <c r="N20" s="22">
        <f>M20-'Yearly-改制後'!BB20</f>
        <v>-7689</v>
      </c>
      <c r="O20" s="23">
        <f>N20/'Yearly-改制後'!BB20*100</f>
        <v>-3.425402058181494</v>
      </c>
    </row>
    <row r="21" spans="1:15" ht="13.5" customHeight="1">
      <c r="A21" s="64" t="s">
        <v>759</v>
      </c>
      <c r="B21" s="4">
        <v>327788</v>
      </c>
      <c r="C21" s="4">
        <v>327654</v>
      </c>
      <c r="D21" s="4">
        <v>327513</v>
      </c>
      <c r="E21" s="4">
        <v>327349</v>
      </c>
      <c r="F21" s="4">
        <v>327080</v>
      </c>
      <c r="G21" s="4">
        <v>326986</v>
      </c>
      <c r="H21" s="4">
        <v>326813</v>
      </c>
      <c r="I21" s="4">
        <v>326780</v>
      </c>
      <c r="J21" s="4">
        <v>326576</v>
      </c>
      <c r="K21" s="76">
        <v>326465</v>
      </c>
      <c r="L21" s="76">
        <v>326369</v>
      </c>
      <c r="M21" s="4">
        <v>326247</v>
      </c>
      <c r="N21" s="22">
        <f>M21-'Yearly-改制後'!BB21</f>
        <v>-7145</v>
      </c>
      <c r="O21" s="23">
        <f>N21/'Yearly-改制後'!BB21*100</f>
        <v>-2.143122810385372</v>
      </c>
    </row>
    <row r="22" spans="1:15" ht="13.5" customHeight="1">
      <c r="A22" s="64" t="s">
        <v>760</v>
      </c>
      <c r="B22" s="4">
        <v>104511</v>
      </c>
      <c r="C22" s="4">
        <v>104533</v>
      </c>
      <c r="D22" s="4">
        <v>104574</v>
      </c>
      <c r="E22" s="4">
        <v>104683</v>
      </c>
      <c r="F22" s="4">
        <v>104751</v>
      </c>
      <c r="G22" s="4">
        <v>104676</v>
      </c>
      <c r="H22" s="4">
        <v>104708</v>
      </c>
      <c r="I22" s="4">
        <v>104711</v>
      </c>
      <c r="J22" s="4">
        <v>105152</v>
      </c>
      <c r="K22" s="76">
        <v>105192</v>
      </c>
      <c r="L22" s="76">
        <v>105236</v>
      </c>
      <c r="M22" s="4">
        <v>105207</v>
      </c>
      <c r="N22" s="22">
        <f>M22-'Yearly-改制後'!BB22</f>
        <v>3449</v>
      </c>
      <c r="O22" s="23">
        <f>N22/'Yearly-改制後'!BB22*100</f>
        <v>3.3894141001198927</v>
      </c>
    </row>
    <row r="23" spans="1:15" ht="13.5" customHeight="1">
      <c r="A23" s="64" t="s">
        <v>761</v>
      </c>
      <c r="B23" s="4">
        <v>369987</v>
      </c>
      <c r="C23" s="4">
        <v>369916</v>
      </c>
      <c r="D23" s="4">
        <v>369848</v>
      </c>
      <c r="E23" s="4">
        <v>369820</v>
      </c>
      <c r="F23" s="4">
        <v>369613</v>
      </c>
      <c r="G23" s="4">
        <v>369475</v>
      </c>
      <c r="H23" s="4">
        <v>369360</v>
      </c>
      <c r="I23" s="4">
        <v>369305</v>
      </c>
      <c r="J23" s="4">
        <v>369132</v>
      </c>
      <c r="K23" s="76">
        <v>369055</v>
      </c>
      <c r="L23" s="76">
        <v>368905</v>
      </c>
      <c r="M23" s="4">
        <v>368893</v>
      </c>
      <c r="N23" s="22">
        <f>M23-'Yearly-改制後'!BB23</f>
        <v>-4184</v>
      </c>
      <c r="O23" s="23">
        <f>N23/'Yearly-改制後'!BB23*100</f>
        <v>-1.121484304848597</v>
      </c>
    </row>
    <row r="24" spans="1:15" ht="13.5" customHeight="1">
      <c r="A24" s="64" t="s">
        <v>762</v>
      </c>
      <c r="B24" s="4">
        <v>445990</v>
      </c>
      <c r="C24" s="4">
        <v>446210</v>
      </c>
      <c r="D24" s="4">
        <v>446567</v>
      </c>
      <c r="E24" s="4">
        <v>446701</v>
      </c>
      <c r="F24" s="4">
        <v>447081</v>
      </c>
      <c r="G24" s="4">
        <v>447359</v>
      </c>
      <c r="H24" s="4">
        <v>447484</v>
      </c>
      <c r="I24" s="4">
        <v>447781</v>
      </c>
      <c r="J24" s="4">
        <v>447952</v>
      </c>
      <c r="K24" s="76">
        <v>448207</v>
      </c>
      <c r="L24" s="76">
        <v>448472</v>
      </c>
      <c r="M24" s="4">
        <v>448803</v>
      </c>
      <c r="N24" s="22">
        <f>M24-'Yearly-改制後'!BB24</f>
        <v>16815</v>
      </c>
      <c r="O24" s="23">
        <f>N24/'Yearly-改制後'!BB24*100</f>
        <v>3.892469235256535</v>
      </c>
    </row>
    <row r="25" spans="1:15" ht="13.5" customHeight="1">
      <c r="A25" s="64" t="s">
        <v>763</v>
      </c>
      <c r="B25" s="4">
        <v>268579</v>
      </c>
      <c r="C25" s="4">
        <v>268543</v>
      </c>
      <c r="D25" s="4">
        <v>268502</v>
      </c>
      <c r="E25" s="4">
        <v>268474</v>
      </c>
      <c r="F25" s="4">
        <v>268514</v>
      </c>
      <c r="G25" s="4">
        <v>268435</v>
      </c>
      <c r="H25" s="4">
        <v>268231</v>
      </c>
      <c r="I25" s="4">
        <v>268068</v>
      </c>
      <c r="J25" s="4">
        <v>267863</v>
      </c>
      <c r="K25" s="76">
        <v>267772</v>
      </c>
      <c r="L25" s="76">
        <v>267733</v>
      </c>
      <c r="M25" s="4">
        <v>267690</v>
      </c>
      <c r="N25" s="22">
        <f>M25-'Yearly-改制後'!BB25</f>
        <v>-3193</v>
      </c>
      <c r="O25" s="23">
        <f>N25/'Yearly-改制後'!BB25*100</f>
        <v>-1.1787376837970636</v>
      </c>
    </row>
    <row r="26" spans="1:15" ht="13.5" customHeight="1">
      <c r="A26" s="64" t="s">
        <v>764</v>
      </c>
      <c r="B26" s="4">
        <v>152563</v>
      </c>
      <c r="C26" s="4">
        <v>152499</v>
      </c>
      <c r="D26" s="4">
        <v>152440</v>
      </c>
      <c r="E26" s="4">
        <v>152520</v>
      </c>
      <c r="F26" s="4">
        <v>152535</v>
      </c>
      <c r="G26" s="4">
        <v>152376</v>
      </c>
      <c r="H26" s="4">
        <v>152427</v>
      </c>
      <c r="I26" s="4">
        <v>152392</v>
      </c>
      <c r="J26" s="4">
        <v>153047</v>
      </c>
      <c r="K26" s="76">
        <v>153134</v>
      </c>
      <c r="L26" s="76">
        <v>153242</v>
      </c>
      <c r="M26" s="4">
        <v>153274</v>
      </c>
      <c r="N26" s="22">
        <f>M26-'Yearly-改制後'!BB26</f>
        <v>13045</v>
      </c>
      <c r="O26" s="23">
        <f>N26/'Yearly-改制後'!BB26*100</f>
        <v>9.302640680601018</v>
      </c>
    </row>
    <row r="27" spans="1:15" ht="13.5" customHeight="1">
      <c r="A27" s="30" t="s">
        <v>765</v>
      </c>
      <c r="B27" s="4">
        <v>139484</v>
      </c>
      <c r="C27" s="4">
        <v>139426</v>
      </c>
      <c r="D27" s="4">
        <v>139387</v>
      </c>
      <c r="E27" s="4">
        <v>139464</v>
      </c>
      <c r="F27" s="4">
        <v>139440</v>
      </c>
      <c r="G27" s="4">
        <v>139281</v>
      </c>
      <c r="H27" s="4">
        <v>139365</v>
      </c>
      <c r="I27" s="4">
        <v>139319</v>
      </c>
      <c r="J27" s="4">
        <v>139987</v>
      </c>
      <c r="K27" s="76">
        <v>140045</v>
      </c>
      <c r="L27" s="76">
        <v>140149</v>
      </c>
      <c r="M27" s="4">
        <v>140185</v>
      </c>
      <c r="N27" s="22">
        <f>M27-'Yearly-改制後'!BB27</f>
        <v>12462</v>
      </c>
      <c r="O27" s="23">
        <f>N27/'Yearly-改制後'!BB27*100</f>
        <v>9.757052371146935</v>
      </c>
    </row>
    <row r="28" spans="1:15" ht="13.5" customHeight="1">
      <c r="A28" s="30" t="s">
        <v>766</v>
      </c>
      <c r="B28" s="4">
        <v>13079</v>
      </c>
      <c r="C28" s="4">
        <v>13073</v>
      </c>
      <c r="D28" s="4">
        <v>13053</v>
      </c>
      <c r="E28" s="4">
        <v>13056</v>
      </c>
      <c r="F28" s="4">
        <v>13095</v>
      </c>
      <c r="G28" s="4">
        <v>13095</v>
      </c>
      <c r="H28" s="4">
        <v>13062</v>
      </c>
      <c r="I28" s="4">
        <v>13073</v>
      </c>
      <c r="J28" s="4">
        <v>13060</v>
      </c>
      <c r="K28" s="76">
        <v>13089</v>
      </c>
      <c r="L28" s="76">
        <v>13093</v>
      </c>
      <c r="M28" s="4">
        <v>13089</v>
      </c>
      <c r="N28" s="22">
        <f>M28-'Yearly-改制後'!BB28</f>
        <v>583</v>
      </c>
      <c r="O28" s="23">
        <f>N28/'Yearly-改制後'!BB28*100</f>
        <v>4.661762354070046</v>
      </c>
    </row>
    <row r="29" spans="1:15" ht="12">
      <c r="A29" s="35" t="s">
        <v>186</v>
      </c>
      <c r="B29" s="39">
        <f>SUM(B$5:B$7,B$12:B$13,B$23:B$24)</f>
        <v>10716191</v>
      </c>
      <c r="C29" s="39">
        <f aca="true" t="shared" si="0" ref="C29:M29">SUM(C$5:C$7,C$12:C$13,C$23:C$24)</f>
        <v>10717651</v>
      </c>
      <c r="D29" s="39">
        <f t="shared" si="0"/>
        <v>10719631</v>
      </c>
      <c r="E29" s="39">
        <f t="shared" si="0"/>
        <v>10721894</v>
      </c>
      <c r="F29" s="39">
        <f t="shared" si="0"/>
        <v>10725271</v>
      </c>
      <c r="G29" s="39">
        <f t="shared" si="0"/>
        <v>10728529</v>
      </c>
      <c r="H29" s="39">
        <f t="shared" si="0"/>
        <v>10731964</v>
      </c>
      <c r="I29" s="39">
        <f t="shared" si="0"/>
        <v>10734610</v>
      </c>
      <c r="J29" s="39">
        <f>SUM(J$5:J$7,J$12:J$13,J$23:J$24)</f>
        <v>10736870</v>
      </c>
      <c r="K29" s="39">
        <f t="shared" si="0"/>
        <v>10740476</v>
      </c>
      <c r="L29" s="39">
        <f t="shared" si="0"/>
        <v>10743634</v>
      </c>
      <c r="M29" s="39">
        <f t="shared" si="0"/>
        <v>10748581</v>
      </c>
      <c r="N29" s="39">
        <f>M29-'Yearly-改制後'!BA31</f>
        <v>270774</v>
      </c>
      <c r="O29" s="81">
        <f>N29/'Yearly-改制後'!BA31*100</f>
        <v>2.5842621456951824</v>
      </c>
    </row>
    <row r="30" spans="1:15" ht="12">
      <c r="A30" s="36" t="s">
        <v>187</v>
      </c>
      <c r="B30" s="39">
        <f aca="true" t="shared" si="1" ref="B30:M30">SUM(B$14:B$17,B$8)</f>
        <v>5813945</v>
      </c>
      <c r="C30" s="39">
        <f t="shared" si="1"/>
        <v>5813409</v>
      </c>
      <c r="D30" s="39">
        <f t="shared" si="1"/>
        <v>5812608</v>
      </c>
      <c r="E30" s="39">
        <f t="shared" si="1"/>
        <v>5811849</v>
      </c>
      <c r="F30" s="39">
        <f t="shared" si="1"/>
        <v>5810828</v>
      </c>
      <c r="G30" s="39">
        <f t="shared" si="1"/>
        <v>5810234</v>
      </c>
      <c r="H30" s="39">
        <f t="shared" si="1"/>
        <v>5809879</v>
      </c>
      <c r="I30" s="39">
        <f t="shared" si="1"/>
        <v>5809405</v>
      </c>
      <c r="J30" s="39">
        <f t="shared" si="1"/>
        <v>5808488</v>
      </c>
      <c r="K30" s="39">
        <f t="shared" si="1"/>
        <v>5808544</v>
      </c>
      <c r="L30" s="39">
        <f t="shared" si="1"/>
        <v>5808594</v>
      </c>
      <c r="M30" s="39">
        <f t="shared" si="1"/>
        <v>5808940</v>
      </c>
      <c r="N30" s="39">
        <f>M30-'Yearly-改制後'!BA32</f>
        <v>20698</v>
      </c>
      <c r="O30" s="81">
        <f>N30/'Yearly-改制後'!BA32*100</f>
        <v>0.35758698409638023</v>
      </c>
    </row>
    <row r="31" spans="1:15" ht="12">
      <c r="A31" s="36" t="s">
        <v>188</v>
      </c>
      <c r="B31" s="39">
        <f aca="true" t="shared" si="2" ref="B31:M31">SUM(B$9:B$10,B$18:B$19,B$22,B$25)</f>
        <v>6361566</v>
      </c>
      <c r="C31" s="39">
        <f t="shared" si="2"/>
        <v>6360278</v>
      </c>
      <c r="D31" s="39">
        <f t="shared" si="2"/>
        <v>6358744</v>
      </c>
      <c r="E31" s="39">
        <f t="shared" si="2"/>
        <v>6357581</v>
      </c>
      <c r="F31" s="39">
        <f t="shared" si="2"/>
        <v>6356220</v>
      </c>
      <c r="G31" s="39">
        <f t="shared" si="2"/>
        <v>6355185</v>
      </c>
      <c r="H31" s="39">
        <f t="shared" si="2"/>
        <v>6353975</v>
      </c>
      <c r="I31" s="39">
        <f t="shared" si="2"/>
        <v>6353199</v>
      </c>
      <c r="J31" s="39">
        <f t="shared" si="2"/>
        <v>6351636</v>
      </c>
      <c r="K31" s="39">
        <f t="shared" si="2"/>
        <v>6350573</v>
      </c>
      <c r="L31" s="39">
        <f t="shared" si="2"/>
        <v>6349971</v>
      </c>
      <c r="M31" s="39">
        <f t="shared" si="2"/>
        <v>6349298</v>
      </c>
      <c r="N31" s="39">
        <f>M31-'Yearly-改制後'!BA33</f>
        <v>-66574</v>
      </c>
      <c r="O31" s="81">
        <f>N31/'Yearly-改制後'!BA33*100</f>
        <v>-1.0376453894342033</v>
      </c>
    </row>
    <row r="32" spans="1:15" ht="12">
      <c r="A32" s="36" t="s">
        <v>189</v>
      </c>
      <c r="B32" s="40">
        <f aca="true" t="shared" si="3" ref="B32:M32">SUM(B$20:B$21)</f>
        <v>546479</v>
      </c>
      <c r="C32" s="40">
        <f t="shared" si="3"/>
        <v>546167</v>
      </c>
      <c r="D32" s="40">
        <f t="shared" si="3"/>
        <v>545769</v>
      </c>
      <c r="E32" s="40">
        <f t="shared" si="3"/>
        <v>545468</v>
      </c>
      <c r="F32" s="40">
        <f t="shared" si="3"/>
        <v>545016</v>
      </c>
      <c r="G32" s="40">
        <f t="shared" si="3"/>
        <v>544707</v>
      </c>
      <c r="H32" s="40">
        <f t="shared" si="3"/>
        <v>544353</v>
      </c>
      <c r="I32" s="40">
        <f t="shared" si="3"/>
        <v>544188</v>
      </c>
      <c r="J32" s="40">
        <f t="shared" si="3"/>
        <v>543742</v>
      </c>
      <c r="K32" s="40">
        <f t="shared" si="3"/>
        <v>543539</v>
      </c>
      <c r="L32" s="40">
        <f t="shared" si="3"/>
        <v>543335</v>
      </c>
      <c r="M32" s="40">
        <f t="shared" si="3"/>
        <v>543028</v>
      </c>
      <c r="N32" s="39">
        <f>M32-'Yearly-改制後'!BA34</f>
        <v>-15690</v>
      </c>
      <c r="O32" s="81">
        <f>N32/'Yearly-改制後'!BA34*100</f>
        <v>-2.8082145196682404</v>
      </c>
    </row>
    <row r="33" spans="1:13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1:13" ht="14.25">
      <c r="A34" s="95" t="s">
        <v>855</v>
      </c>
      <c r="B34" s="96">
        <v>43840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1"/>
    </row>
    <row r="35" spans="1:13" ht="14.25">
      <c r="A35" s="5"/>
      <c r="B35" s="78"/>
      <c r="C35" s="3"/>
      <c r="D35" s="3"/>
      <c r="E35" s="3"/>
      <c r="F35" s="3"/>
      <c r="G35" s="3"/>
      <c r="H35" s="3"/>
      <c r="I35" s="3"/>
      <c r="J35" s="3"/>
      <c r="K35" s="3"/>
      <c r="L35" s="3"/>
      <c r="M35" s="11"/>
    </row>
    <row r="36" spans="1:13" ht="14.25">
      <c r="A36" s="5"/>
      <c r="B36" s="78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7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4" width="11.66015625" style="24" hidden="1" customWidth="1"/>
    <col min="15" max="15" width="11.33203125" style="24" hidden="1" customWidth="1"/>
    <col min="16" max="16384" width="9.33203125" style="24" customWidth="1"/>
  </cols>
  <sheetData>
    <row r="1" spans="1:13" s="2" customFormat="1" ht="17.25" customHeight="1">
      <c r="A1" s="102" t="s">
        <v>946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5" s="6" customFormat="1" ht="23.25" customHeight="1">
      <c r="A2" s="51" t="s">
        <v>0</v>
      </c>
      <c r="B2" s="25" t="s">
        <v>947</v>
      </c>
      <c r="C2" s="25" t="s">
        <v>948</v>
      </c>
      <c r="D2" s="25" t="s">
        <v>949</v>
      </c>
      <c r="E2" s="25" t="s">
        <v>950</v>
      </c>
      <c r="F2" s="25" t="s">
        <v>951</v>
      </c>
      <c r="G2" s="25" t="s">
        <v>952</v>
      </c>
      <c r="H2" s="25" t="s">
        <v>953</v>
      </c>
      <c r="I2" s="25" t="s">
        <v>954</v>
      </c>
      <c r="J2" s="25" t="s">
        <v>955</v>
      </c>
      <c r="K2" s="25" t="s">
        <v>956</v>
      </c>
      <c r="L2" s="25" t="s">
        <v>957</v>
      </c>
      <c r="M2" s="25" t="s">
        <v>958</v>
      </c>
      <c r="N2" s="25" t="s">
        <v>927</v>
      </c>
      <c r="O2" s="25" t="s">
        <v>928</v>
      </c>
    </row>
    <row r="3" spans="1:15" s="48" customFormat="1" ht="23.25" customHeight="1">
      <c r="A3" s="61" t="s">
        <v>202</v>
      </c>
      <c r="B3" s="62" t="s">
        <v>265</v>
      </c>
      <c r="C3" s="49" t="s">
        <v>266</v>
      </c>
      <c r="D3" s="49" t="s">
        <v>267</v>
      </c>
      <c r="E3" s="62" t="s">
        <v>201</v>
      </c>
      <c r="F3" s="62" t="s">
        <v>203</v>
      </c>
      <c r="G3" s="62" t="s">
        <v>204</v>
      </c>
      <c r="H3" s="62" t="s">
        <v>205</v>
      </c>
      <c r="I3" s="62" t="s">
        <v>206</v>
      </c>
      <c r="J3" s="62" t="s">
        <v>207</v>
      </c>
      <c r="K3" s="62" t="s">
        <v>208</v>
      </c>
      <c r="L3" s="63" t="s">
        <v>209</v>
      </c>
      <c r="M3" s="62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23572049</v>
      </c>
      <c r="C4" s="4">
        <v>23571408</v>
      </c>
      <c r="D4" s="4">
        <v>23571990</v>
      </c>
      <c r="E4" s="4">
        <v>23571497</v>
      </c>
      <c r="F4" s="4">
        <v>23572415</v>
      </c>
      <c r="G4" s="4">
        <v>23574274</v>
      </c>
      <c r="H4" s="4">
        <v>23576705</v>
      </c>
      <c r="I4" s="4">
        <v>23577271</v>
      </c>
      <c r="J4" s="4">
        <v>23577488</v>
      </c>
      <c r="K4" s="76">
        <v>23580833</v>
      </c>
      <c r="L4" s="76">
        <v>23584865</v>
      </c>
      <c r="M4" s="82">
        <v>23588932</v>
      </c>
      <c r="N4" s="22">
        <f>M4-'Yearly-改制後'!BB4</f>
        <v>155179</v>
      </c>
      <c r="O4" s="23">
        <f>N4/'Yearly-改制後'!BB4*100</f>
        <v>0.662202934374191</v>
      </c>
    </row>
    <row r="5" spans="1:15" ht="13.5" customHeight="1">
      <c r="A5" s="30" t="s">
        <v>780</v>
      </c>
      <c r="B5" s="4">
        <v>3986348</v>
      </c>
      <c r="C5" s="4">
        <v>3986501</v>
      </c>
      <c r="D5" s="4">
        <v>3986382</v>
      </c>
      <c r="E5" s="4">
        <v>3985915</v>
      </c>
      <c r="F5" s="4">
        <v>3986911</v>
      </c>
      <c r="G5" s="4">
        <v>3987520</v>
      </c>
      <c r="H5" s="4">
        <v>3988906</v>
      </c>
      <c r="I5" s="4">
        <v>3990211</v>
      </c>
      <c r="J5" s="4">
        <v>3991411</v>
      </c>
      <c r="K5" s="76">
        <v>3992291</v>
      </c>
      <c r="L5" s="76">
        <v>3993872</v>
      </c>
      <c r="M5" s="4">
        <v>3995717</v>
      </c>
      <c r="N5" s="22">
        <f>M5-'Yearly-改制後'!BB5</f>
        <v>28899</v>
      </c>
      <c r="O5" s="23">
        <f>N5/'Yearly-改制後'!BB5*100</f>
        <v>0.7285184245911963</v>
      </c>
    </row>
    <row r="6" spans="1:15" ht="13.5" customHeight="1">
      <c r="A6" s="64" t="s">
        <v>746</v>
      </c>
      <c r="B6" s="4">
        <v>2682721</v>
      </c>
      <c r="C6" s="4">
        <v>2681375</v>
      </c>
      <c r="D6" s="4">
        <v>2680218</v>
      </c>
      <c r="E6" s="4">
        <v>2678695</v>
      </c>
      <c r="F6" s="4">
        <v>2676767</v>
      </c>
      <c r="G6" s="4">
        <v>2675713</v>
      </c>
      <c r="H6" s="4">
        <v>2674063</v>
      </c>
      <c r="I6" s="4">
        <v>2672092</v>
      </c>
      <c r="J6" s="4">
        <v>2669639</v>
      </c>
      <c r="K6" s="76">
        <v>2669874</v>
      </c>
      <c r="L6" s="76">
        <v>2669634</v>
      </c>
      <c r="M6" s="4">
        <v>2668572</v>
      </c>
      <c r="N6" s="22">
        <f>M6-'Yearly-改制後'!BB6</f>
        <v>-33743</v>
      </c>
      <c r="O6" s="23">
        <f>N6/'Yearly-改制後'!BB6*100</f>
        <v>-1.248670121728962</v>
      </c>
    </row>
    <row r="7" spans="1:15" ht="13.5" customHeight="1">
      <c r="A7" s="83" t="s">
        <v>909</v>
      </c>
      <c r="B7" s="4">
        <v>2191034</v>
      </c>
      <c r="C7" s="4">
        <v>2193098</v>
      </c>
      <c r="D7" s="4">
        <v>2196349</v>
      </c>
      <c r="E7" s="4">
        <v>2198830</v>
      </c>
      <c r="F7" s="4">
        <v>2202034</v>
      </c>
      <c r="G7" s="4">
        <v>2204824</v>
      </c>
      <c r="H7" s="4">
        <v>2208035</v>
      </c>
      <c r="I7" s="4">
        <v>2211127</v>
      </c>
      <c r="J7" s="4">
        <v>2213379</v>
      </c>
      <c r="K7" s="76">
        <v>2215615</v>
      </c>
      <c r="L7" s="76">
        <v>2217776</v>
      </c>
      <c r="M7" s="4">
        <v>2220872</v>
      </c>
      <c r="N7" s="22">
        <f>M7-'Yearly-改制後'!BB12</f>
        <v>162544</v>
      </c>
      <c r="O7" s="23">
        <f>N7/'Yearly-改制後'!BB12*100</f>
        <v>7.896894955517293</v>
      </c>
    </row>
    <row r="8" spans="1:15" ht="13.5" customHeight="1">
      <c r="A8" s="83" t="s">
        <v>781</v>
      </c>
      <c r="B8" s="4">
        <v>2788828</v>
      </c>
      <c r="C8" s="4">
        <v>2790381</v>
      </c>
      <c r="D8" s="4">
        <v>2792164</v>
      </c>
      <c r="E8" s="4">
        <v>2793005</v>
      </c>
      <c r="F8" s="4">
        <v>2793980</v>
      </c>
      <c r="G8" s="4">
        <v>2794933</v>
      </c>
      <c r="H8" s="4">
        <v>2796081</v>
      </c>
      <c r="I8" s="4">
        <v>2797223</v>
      </c>
      <c r="J8" s="4">
        <v>2797874</v>
      </c>
      <c r="K8" s="76">
        <v>2799254</v>
      </c>
      <c r="L8" s="76">
        <v>2801238</v>
      </c>
      <c r="M8" s="4">
        <v>2803894</v>
      </c>
      <c r="N8" s="22">
        <f>M8-'Yearly-改制後'!BB7</f>
        <v>84059</v>
      </c>
      <c r="O8" s="23">
        <f>N8/'Yearly-改制後'!BB7*100</f>
        <v>3.090591892522892</v>
      </c>
    </row>
    <row r="9" spans="1:15" ht="13.5" customHeight="1">
      <c r="A9" s="83" t="s">
        <v>782</v>
      </c>
      <c r="B9" s="4">
        <v>1886251</v>
      </c>
      <c r="C9" s="4">
        <v>1886074</v>
      </c>
      <c r="D9" s="4">
        <v>1885882</v>
      </c>
      <c r="E9" s="4">
        <v>1885478</v>
      </c>
      <c r="F9" s="4">
        <v>1884935</v>
      </c>
      <c r="G9" s="4">
        <v>1884717</v>
      </c>
      <c r="H9" s="4">
        <v>1884596</v>
      </c>
      <c r="I9" s="4">
        <v>1884327</v>
      </c>
      <c r="J9" s="4">
        <v>1884036</v>
      </c>
      <c r="K9" s="76">
        <v>1883804</v>
      </c>
      <c r="L9" s="76">
        <v>1883760</v>
      </c>
      <c r="M9" s="4">
        <v>1883831</v>
      </c>
      <c r="N9" s="22">
        <f>M9-'Yearly-改制後'!BB8</f>
        <v>-453</v>
      </c>
      <c r="O9" s="23">
        <f>N9/'Yearly-改制後'!BB8*100</f>
        <v>-0.024040961978130687</v>
      </c>
    </row>
    <row r="10" spans="1:15" ht="13.5" customHeight="1">
      <c r="A10" s="64" t="s">
        <v>747</v>
      </c>
      <c r="B10" s="4">
        <v>2776786</v>
      </c>
      <c r="C10" s="4">
        <v>2776366</v>
      </c>
      <c r="D10" s="4">
        <v>2775935</v>
      </c>
      <c r="E10" s="4">
        <v>2775318</v>
      </c>
      <c r="F10" s="4">
        <v>2774323</v>
      </c>
      <c r="G10" s="4">
        <v>2773932</v>
      </c>
      <c r="H10" s="4">
        <v>2773506</v>
      </c>
      <c r="I10" s="4">
        <v>2773093</v>
      </c>
      <c r="J10" s="4">
        <v>2772820</v>
      </c>
      <c r="K10" s="76">
        <v>2772624</v>
      </c>
      <c r="L10" s="76">
        <v>2773001</v>
      </c>
      <c r="M10" s="4">
        <v>2773533</v>
      </c>
      <c r="N10" s="22">
        <f>M10-'Yearly-改制後'!BB9</f>
        <v>-5459</v>
      </c>
      <c r="O10" s="23">
        <f>N10/'Yearly-改制後'!BB9*100</f>
        <v>-0.19643813296331908</v>
      </c>
    </row>
    <row r="11" spans="1:15" ht="13.5" customHeight="1">
      <c r="A11" s="64" t="s">
        <v>748</v>
      </c>
      <c r="B11" s="4">
        <v>7109598</v>
      </c>
      <c r="C11" s="4">
        <v>7107086</v>
      </c>
      <c r="D11" s="4">
        <v>7104495</v>
      </c>
      <c r="E11" s="4">
        <v>7103568</v>
      </c>
      <c r="F11" s="4">
        <v>7102602</v>
      </c>
      <c r="G11" s="4">
        <v>7101754</v>
      </c>
      <c r="H11" s="4">
        <v>7100490</v>
      </c>
      <c r="I11" s="4">
        <v>7098098</v>
      </c>
      <c r="J11" s="4">
        <v>7096547</v>
      </c>
      <c r="K11" s="76">
        <v>7095464</v>
      </c>
      <c r="L11" s="76">
        <v>7093579</v>
      </c>
      <c r="M11" s="4">
        <v>7090184</v>
      </c>
      <c r="N11" s="22">
        <f>M11-'Yearly-改制後'!BB10</f>
        <v>-2151096</v>
      </c>
      <c r="O11" s="23">
        <f>N11/'Yearly-改制後'!BB10*100</f>
        <v>-23.277035215900828</v>
      </c>
    </row>
    <row r="12" spans="1:15" ht="13.5" customHeight="1">
      <c r="A12" s="64" t="s">
        <v>749</v>
      </c>
      <c r="B12" s="4">
        <v>456362</v>
      </c>
      <c r="C12" s="4">
        <v>456259</v>
      </c>
      <c r="D12" s="4">
        <v>456068</v>
      </c>
      <c r="E12" s="4">
        <v>456066</v>
      </c>
      <c r="F12" s="4">
        <v>456047</v>
      </c>
      <c r="G12" s="4">
        <v>456006</v>
      </c>
      <c r="H12" s="4">
        <v>455924</v>
      </c>
      <c r="I12" s="4">
        <v>455758</v>
      </c>
      <c r="J12" s="4">
        <v>455592</v>
      </c>
      <c r="K12" s="76">
        <v>455508</v>
      </c>
      <c r="L12" s="76">
        <v>455376</v>
      </c>
      <c r="M12" s="4">
        <v>455221</v>
      </c>
      <c r="N12" s="22">
        <f>M12-'Yearly-改制後'!BB11</f>
        <v>-3556</v>
      </c>
      <c r="O12" s="23">
        <f>N12/'Yearly-改制後'!BB11*100</f>
        <v>-0.775104244545825</v>
      </c>
    </row>
    <row r="13" spans="1:15" ht="13.5" customHeight="1">
      <c r="A13" s="64" t="s">
        <v>751</v>
      </c>
      <c r="B13" s="4">
        <v>552334</v>
      </c>
      <c r="C13" s="4">
        <v>552488</v>
      </c>
      <c r="D13" s="4">
        <v>552877</v>
      </c>
      <c r="E13" s="4">
        <v>553250</v>
      </c>
      <c r="F13" s="4">
        <v>553978</v>
      </c>
      <c r="G13" s="4">
        <v>554541</v>
      </c>
      <c r="H13" s="4">
        <v>555074</v>
      </c>
      <c r="I13" s="4">
        <v>555604</v>
      </c>
      <c r="J13" s="4">
        <v>556056</v>
      </c>
      <c r="K13" s="76">
        <v>556307</v>
      </c>
      <c r="L13" s="76">
        <v>556622</v>
      </c>
      <c r="M13" s="4">
        <v>557010</v>
      </c>
      <c r="N13" s="22">
        <f>M13-'Yearly-改制後'!BB13</f>
        <v>19380</v>
      </c>
      <c r="O13" s="23">
        <f>N13/'Yearly-改制後'!BB13*100</f>
        <v>3.6047095586183806</v>
      </c>
    </row>
    <row r="14" spans="1:15" ht="13.5" customHeight="1">
      <c r="A14" s="64" t="s">
        <v>752</v>
      </c>
      <c r="B14" s="4">
        <v>553245</v>
      </c>
      <c r="C14" s="4">
        <v>552807</v>
      </c>
      <c r="D14" s="4">
        <v>552161</v>
      </c>
      <c r="E14" s="4">
        <v>551791</v>
      </c>
      <c r="F14" s="4">
        <v>551337</v>
      </c>
      <c r="G14" s="4">
        <v>551082</v>
      </c>
      <c r="H14" s="4">
        <v>550825</v>
      </c>
      <c r="I14" s="4">
        <v>550386</v>
      </c>
      <c r="J14" s="4">
        <v>550085</v>
      </c>
      <c r="K14" s="76">
        <v>549798</v>
      </c>
      <c r="L14" s="76">
        <v>549405</v>
      </c>
      <c r="M14" s="4">
        <v>548863</v>
      </c>
      <c r="N14" s="22">
        <f>M14-'Yearly-改制後'!BB14</f>
        <v>-18269</v>
      </c>
      <c r="O14" s="23">
        <f>N14/'Yearly-改制後'!BB14*100</f>
        <v>-3.221295924052954</v>
      </c>
    </row>
    <row r="15" spans="1:15" ht="13.5" customHeight="1">
      <c r="A15" s="64" t="s">
        <v>753</v>
      </c>
      <c r="B15" s="4">
        <v>1281940</v>
      </c>
      <c r="C15" s="4">
        <v>1281304</v>
      </c>
      <c r="D15" s="4">
        <v>1280528</v>
      </c>
      <c r="E15" s="4">
        <v>1280038</v>
      </c>
      <c r="F15" s="4">
        <v>1279460</v>
      </c>
      <c r="G15" s="4">
        <v>1279276</v>
      </c>
      <c r="H15" s="4">
        <v>1278945</v>
      </c>
      <c r="I15" s="4">
        <v>1278568</v>
      </c>
      <c r="J15" s="4">
        <v>1278311</v>
      </c>
      <c r="K15" s="76">
        <v>1278437</v>
      </c>
      <c r="L15" s="76">
        <v>1278371</v>
      </c>
      <c r="M15" s="4">
        <v>1277824</v>
      </c>
      <c r="N15" s="22">
        <f>M15-'Yearly-改制後'!BB15</f>
        <v>-13650</v>
      </c>
      <c r="O15" s="23">
        <f>N15/'Yearly-改制後'!BB15*100</f>
        <v>-1.0569318468664486</v>
      </c>
    </row>
    <row r="16" spans="1:15" ht="13.5" customHeight="1">
      <c r="A16" s="64" t="s">
        <v>754</v>
      </c>
      <c r="B16" s="4">
        <v>500686</v>
      </c>
      <c r="C16" s="4">
        <v>500449</v>
      </c>
      <c r="D16" s="4">
        <v>500103</v>
      </c>
      <c r="E16" s="4">
        <v>499879</v>
      </c>
      <c r="F16" s="4">
        <v>499531</v>
      </c>
      <c r="G16" s="4">
        <v>499194</v>
      </c>
      <c r="H16" s="4">
        <v>498851</v>
      </c>
      <c r="I16" s="4">
        <v>498425</v>
      </c>
      <c r="J16" s="4">
        <v>498117</v>
      </c>
      <c r="K16" s="76">
        <v>497876</v>
      </c>
      <c r="L16" s="76">
        <v>497486</v>
      </c>
      <c r="M16" s="4">
        <v>497031</v>
      </c>
      <c r="N16" s="22">
        <f>M16-'Yearly-改制後'!BB16</f>
        <v>-17284</v>
      </c>
      <c r="O16" s="23">
        <f>N16/'Yearly-改制後'!BB16*100</f>
        <v>-3.360586411051593</v>
      </c>
    </row>
    <row r="17" spans="1:15" ht="13.5" customHeight="1">
      <c r="A17" s="64" t="s">
        <v>755</v>
      </c>
      <c r="B17" s="4">
        <v>689861</v>
      </c>
      <c r="C17" s="4">
        <v>689463</v>
      </c>
      <c r="D17" s="4">
        <v>689098</v>
      </c>
      <c r="E17" s="4">
        <v>689003</v>
      </c>
      <c r="F17" s="4">
        <v>688781</v>
      </c>
      <c r="G17" s="4">
        <v>688717</v>
      </c>
      <c r="H17" s="4">
        <v>688559</v>
      </c>
      <c r="I17" s="4">
        <v>688081</v>
      </c>
      <c r="J17" s="4">
        <v>687646</v>
      </c>
      <c r="K17" s="76">
        <v>687195</v>
      </c>
      <c r="L17" s="76">
        <v>686674</v>
      </c>
      <c r="M17" s="4">
        <v>686022</v>
      </c>
      <c r="N17" s="22">
        <f>M17-'Yearly-改制後'!BB17</f>
        <v>-19334</v>
      </c>
      <c r="O17" s="23">
        <f>N17/'Yearly-改制後'!BB17*100</f>
        <v>-2.7410272259681636</v>
      </c>
    </row>
    <row r="18" spans="1:15" ht="13.5" customHeight="1">
      <c r="A18" s="64" t="s">
        <v>756</v>
      </c>
      <c r="B18" s="4">
        <v>510806</v>
      </c>
      <c r="C18" s="4">
        <v>510498</v>
      </c>
      <c r="D18" s="4">
        <v>510018</v>
      </c>
      <c r="E18" s="4">
        <v>509677</v>
      </c>
      <c r="F18" s="4">
        <v>509360</v>
      </c>
      <c r="G18" s="4">
        <v>509161</v>
      </c>
      <c r="H18" s="4">
        <v>508729</v>
      </c>
      <c r="I18" s="4">
        <v>508372</v>
      </c>
      <c r="J18" s="4">
        <v>508038</v>
      </c>
      <c r="K18" s="76">
        <v>507780</v>
      </c>
      <c r="L18" s="76">
        <v>507462</v>
      </c>
      <c r="M18" s="4">
        <v>507068</v>
      </c>
      <c r="N18" s="22">
        <f>M18-'Yearly-改制後'!BB18</f>
        <v>-17715</v>
      </c>
      <c r="O18" s="23">
        <f>N18/'Yearly-改制後'!BB18*100</f>
        <v>-3.3756809957639633</v>
      </c>
    </row>
    <row r="19" spans="1:15" ht="13.5" customHeight="1">
      <c r="A19" s="64" t="s">
        <v>757</v>
      </c>
      <c r="B19" s="4">
        <v>829475</v>
      </c>
      <c r="C19" s="4">
        <v>829094</v>
      </c>
      <c r="D19" s="4">
        <v>828654</v>
      </c>
      <c r="E19" s="4">
        <v>828524</v>
      </c>
      <c r="F19" s="4">
        <v>828463</v>
      </c>
      <c r="G19" s="4">
        <v>828275</v>
      </c>
      <c r="H19" s="4">
        <v>828083</v>
      </c>
      <c r="I19" s="4">
        <v>827599</v>
      </c>
      <c r="J19" s="4">
        <v>827051</v>
      </c>
      <c r="K19" s="76">
        <v>826779</v>
      </c>
      <c r="L19" s="76">
        <v>826323</v>
      </c>
      <c r="M19" s="4">
        <v>825406</v>
      </c>
      <c r="N19" s="22">
        <f>M19-'Yearly-改制後'!BB19</f>
        <v>-22511</v>
      </c>
      <c r="O19" s="23">
        <f>N19/'Yearly-改制後'!BB19*100</f>
        <v>-2.6548589071807736</v>
      </c>
    </row>
    <row r="20" spans="1:15" ht="13.5" customHeight="1">
      <c r="A20" s="64" t="s">
        <v>758</v>
      </c>
      <c r="B20" s="4">
        <v>219467</v>
      </c>
      <c r="C20" s="4">
        <v>219436</v>
      </c>
      <c r="D20" s="4">
        <v>219466</v>
      </c>
      <c r="E20" s="4">
        <v>219628</v>
      </c>
      <c r="F20" s="4">
        <v>219744</v>
      </c>
      <c r="G20" s="4">
        <v>219643</v>
      </c>
      <c r="H20" s="4">
        <v>219584</v>
      </c>
      <c r="I20" s="4">
        <v>219489</v>
      </c>
      <c r="J20" s="4">
        <v>219342</v>
      </c>
      <c r="K20" s="76">
        <v>219268</v>
      </c>
      <c r="L20" s="76">
        <v>219145</v>
      </c>
      <c r="M20" s="4">
        <v>218919</v>
      </c>
      <c r="N20" s="22">
        <f>M20-'Yearly-改制後'!BB20</f>
        <v>-5551</v>
      </c>
      <c r="O20" s="23">
        <f>N20/'Yearly-改制後'!BB20*100</f>
        <v>-2.47293624983294</v>
      </c>
    </row>
    <row r="21" spans="1:15" ht="13.5" customHeight="1">
      <c r="A21" s="64" t="s">
        <v>759</v>
      </c>
      <c r="B21" s="4">
        <v>329016</v>
      </c>
      <c r="C21" s="4">
        <v>328853</v>
      </c>
      <c r="D21" s="4">
        <v>328695</v>
      </c>
      <c r="E21" s="4">
        <v>328683</v>
      </c>
      <c r="F21" s="4">
        <v>328721</v>
      </c>
      <c r="G21" s="4">
        <v>328749</v>
      </c>
      <c r="H21" s="4">
        <v>328709</v>
      </c>
      <c r="I21" s="4">
        <v>328601</v>
      </c>
      <c r="J21" s="4">
        <v>328444</v>
      </c>
      <c r="K21" s="76">
        <v>328331</v>
      </c>
      <c r="L21" s="76">
        <v>328264</v>
      </c>
      <c r="M21" s="4">
        <v>327968</v>
      </c>
      <c r="N21" s="22">
        <f>M21-'Yearly-改制後'!BB21</f>
        <v>-5424</v>
      </c>
      <c r="O21" s="23">
        <f>N21/'Yearly-改制後'!BB21*100</f>
        <v>-1.6269136631952774</v>
      </c>
    </row>
    <row r="22" spans="1:15" ht="13.5" customHeight="1">
      <c r="A22" s="64" t="s">
        <v>760</v>
      </c>
      <c r="B22" s="4">
        <v>104105</v>
      </c>
      <c r="C22" s="4">
        <v>104087</v>
      </c>
      <c r="D22" s="4">
        <v>104086</v>
      </c>
      <c r="E22" s="4">
        <v>104121</v>
      </c>
      <c r="F22" s="4">
        <v>104107</v>
      </c>
      <c r="G22" s="4">
        <v>104013</v>
      </c>
      <c r="H22" s="4">
        <v>104041</v>
      </c>
      <c r="I22" s="4">
        <v>103976</v>
      </c>
      <c r="J22" s="4">
        <v>104392</v>
      </c>
      <c r="K22" s="76">
        <v>104400</v>
      </c>
      <c r="L22" s="76">
        <v>104441</v>
      </c>
      <c r="M22" s="4">
        <v>104440</v>
      </c>
      <c r="N22" s="22">
        <f>M22-'Yearly-改制後'!BB22</f>
        <v>2682</v>
      </c>
      <c r="O22" s="23">
        <f>N22/'Yearly-改制後'!BB22*100</f>
        <v>2.6356650091393306</v>
      </c>
    </row>
    <row r="23" spans="1:15" ht="13.5" customHeight="1">
      <c r="A23" s="64" t="s">
        <v>761</v>
      </c>
      <c r="B23" s="4">
        <v>371317</v>
      </c>
      <c r="C23" s="4">
        <v>371204</v>
      </c>
      <c r="D23" s="4">
        <v>371119</v>
      </c>
      <c r="E23" s="4">
        <v>371099</v>
      </c>
      <c r="F23" s="4">
        <v>370944</v>
      </c>
      <c r="G23" s="4">
        <v>370795</v>
      </c>
      <c r="H23" s="4">
        <v>370612</v>
      </c>
      <c r="I23" s="4">
        <v>370461</v>
      </c>
      <c r="J23" s="4">
        <v>370368</v>
      </c>
      <c r="K23" s="76">
        <v>370269</v>
      </c>
      <c r="L23" s="76">
        <v>370206</v>
      </c>
      <c r="M23" s="4">
        <v>370155</v>
      </c>
      <c r="N23" s="22">
        <f>M23-'Yearly-改制後'!BB23</f>
        <v>-2922</v>
      </c>
      <c r="O23" s="23">
        <f>N23/'Yearly-改制後'!BB23*100</f>
        <v>-0.783216333357457</v>
      </c>
    </row>
    <row r="24" spans="1:15" ht="13.5" customHeight="1">
      <c r="A24" s="64" t="s">
        <v>762</v>
      </c>
      <c r="B24" s="4">
        <v>441639</v>
      </c>
      <c r="C24" s="4">
        <v>441817</v>
      </c>
      <c r="D24" s="4">
        <v>442315</v>
      </c>
      <c r="E24" s="4">
        <v>442570</v>
      </c>
      <c r="F24" s="4">
        <v>443038</v>
      </c>
      <c r="G24" s="4">
        <v>443351</v>
      </c>
      <c r="H24" s="4">
        <v>443581</v>
      </c>
      <c r="I24" s="4">
        <v>443969</v>
      </c>
      <c r="J24" s="4">
        <v>444406</v>
      </c>
      <c r="K24" s="76">
        <v>444775</v>
      </c>
      <c r="L24" s="76">
        <v>445107</v>
      </c>
      <c r="M24" s="4">
        <v>445635</v>
      </c>
      <c r="N24" s="22">
        <f>M24-'Yearly-改制後'!BB24</f>
        <v>13647</v>
      </c>
      <c r="O24" s="23">
        <f>N24/'Yearly-改制後'!BB24*100</f>
        <v>3.1591155309869716</v>
      </c>
    </row>
    <row r="25" spans="1:15" ht="13.5" customHeight="1">
      <c r="A25" s="64" t="s">
        <v>763</v>
      </c>
      <c r="B25" s="4">
        <v>269345</v>
      </c>
      <c r="C25" s="4">
        <v>269327</v>
      </c>
      <c r="D25" s="4">
        <v>269307</v>
      </c>
      <c r="E25" s="4">
        <v>269239</v>
      </c>
      <c r="F25" s="4">
        <v>269091</v>
      </c>
      <c r="G25" s="4">
        <v>268951</v>
      </c>
      <c r="H25" s="4">
        <v>268973</v>
      </c>
      <c r="I25" s="4">
        <v>268809</v>
      </c>
      <c r="J25" s="4">
        <v>268699</v>
      </c>
      <c r="K25" s="76">
        <v>268741</v>
      </c>
      <c r="L25" s="76">
        <v>268697</v>
      </c>
      <c r="M25" s="4">
        <v>268622</v>
      </c>
      <c r="N25" s="22">
        <f>M25-'Yearly-改制後'!BB25</f>
        <v>-2261</v>
      </c>
      <c r="O25" s="23">
        <f>N25/'Yearly-改制後'!BB25*100</f>
        <v>-0.8346777021813846</v>
      </c>
    </row>
    <row r="26" spans="1:15" ht="13.5" customHeight="1">
      <c r="A26" s="64" t="s">
        <v>764</v>
      </c>
      <c r="B26" s="4">
        <v>150483</v>
      </c>
      <c r="C26" s="4">
        <v>150527</v>
      </c>
      <c r="D26" s="4">
        <v>150565</v>
      </c>
      <c r="E26" s="4">
        <v>150688</v>
      </c>
      <c r="F26" s="4">
        <v>150863</v>
      </c>
      <c r="G26" s="4">
        <v>150881</v>
      </c>
      <c r="H26" s="4">
        <v>151028</v>
      </c>
      <c r="I26" s="4">
        <v>151100</v>
      </c>
      <c r="J26" s="4">
        <v>151782</v>
      </c>
      <c r="K26" s="76">
        <v>151907</v>
      </c>
      <c r="L26" s="76">
        <v>152005</v>
      </c>
      <c r="M26" s="4">
        <v>152329</v>
      </c>
      <c r="N26" s="22">
        <f>M26-'Yearly-改制後'!BB26</f>
        <v>12100</v>
      </c>
      <c r="O26" s="23">
        <f>N26/'Yearly-改制後'!BB26*100</f>
        <v>8.628742984689328</v>
      </c>
    </row>
    <row r="27" spans="1:15" ht="13.5" customHeight="1">
      <c r="A27" s="30" t="s">
        <v>765</v>
      </c>
      <c r="B27" s="4">
        <v>137577</v>
      </c>
      <c r="C27" s="4">
        <v>137625</v>
      </c>
      <c r="D27" s="4">
        <v>137642</v>
      </c>
      <c r="E27" s="4">
        <v>137730</v>
      </c>
      <c r="F27" s="4">
        <v>137860</v>
      </c>
      <c r="G27" s="4">
        <v>137837</v>
      </c>
      <c r="H27" s="4">
        <v>137952</v>
      </c>
      <c r="I27" s="4">
        <v>138026</v>
      </c>
      <c r="J27" s="4">
        <v>138724</v>
      </c>
      <c r="K27" s="76">
        <v>138845</v>
      </c>
      <c r="L27" s="76">
        <v>138963</v>
      </c>
      <c r="M27" s="4">
        <v>139273</v>
      </c>
      <c r="N27" s="22">
        <f>M27-'Yearly-改制後'!BB27</f>
        <v>11550</v>
      </c>
      <c r="O27" s="23">
        <f>N27/'Yearly-改制後'!BB27*100</f>
        <v>9.043007132622941</v>
      </c>
    </row>
    <row r="28" spans="1:15" ht="13.5" customHeight="1">
      <c r="A28" s="30" t="s">
        <v>766</v>
      </c>
      <c r="B28" s="4">
        <v>12906</v>
      </c>
      <c r="C28" s="4">
        <v>12902</v>
      </c>
      <c r="D28" s="4">
        <v>12923</v>
      </c>
      <c r="E28" s="4">
        <v>12958</v>
      </c>
      <c r="F28" s="4">
        <v>13003</v>
      </c>
      <c r="G28" s="4">
        <v>13044</v>
      </c>
      <c r="H28" s="4">
        <v>13076</v>
      </c>
      <c r="I28" s="4">
        <v>13074</v>
      </c>
      <c r="J28" s="4">
        <v>13058</v>
      </c>
      <c r="K28" s="76">
        <v>13062</v>
      </c>
      <c r="L28" s="76">
        <v>13042</v>
      </c>
      <c r="M28" s="4">
        <v>13056</v>
      </c>
      <c r="N28" s="22">
        <f>M28-'Yearly-改制後'!BB28</f>
        <v>550</v>
      </c>
      <c r="O28" s="23">
        <f>N28/'Yearly-改制後'!BB28*100</f>
        <v>4.397889013273629</v>
      </c>
    </row>
    <row r="29" spans="1:15" ht="12">
      <c r="A29" s="35" t="s">
        <v>186</v>
      </c>
      <c r="B29" s="39">
        <f>SUM(B$5:B$7,B$12:B$13,B$23:B$24)</f>
        <v>10681755</v>
      </c>
      <c r="C29" s="39">
        <f aca="true" t="shared" si="0" ref="C29:M29">SUM(C$5:C$7,C$12:C$13,C$23:C$24)</f>
        <v>10682742</v>
      </c>
      <c r="D29" s="39">
        <f t="shared" si="0"/>
        <v>10685328</v>
      </c>
      <c r="E29" s="39">
        <f t="shared" si="0"/>
        <v>10686425</v>
      </c>
      <c r="F29" s="39">
        <f t="shared" si="0"/>
        <v>10689719</v>
      </c>
      <c r="G29" s="39">
        <f t="shared" si="0"/>
        <v>10692750</v>
      </c>
      <c r="H29" s="39">
        <f t="shared" si="0"/>
        <v>10696195</v>
      </c>
      <c r="I29" s="39">
        <f t="shared" si="0"/>
        <v>10699222</v>
      </c>
      <c r="J29" s="39">
        <f>SUM(J$5:J$7,J$12:J$13,J$23:J$24)</f>
        <v>10700851</v>
      </c>
      <c r="K29" s="39">
        <f t="shared" si="0"/>
        <v>10704639</v>
      </c>
      <c r="L29" s="39">
        <f t="shared" si="0"/>
        <v>10708593</v>
      </c>
      <c r="M29" s="39">
        <f t="shared" si="0"/>
        <v>10713182</v>
      </c>
      <c r="N29" s="39">
        <f>M29-'Yearly-改制後'!BA31</f>
        <v>235375</v>
      </c>
      <c r="O29" s="81">
        <f>N29/'Yearly-改制後'!BA31*100</f>
        <v>2.2464147316322967</v>
      </c>
    </row>
    <row r="30" spans="1:15" ht="12">
      <c r="A30" s="36" t="s">
        <v>187</v>
      </c>
      <c r="B30" s="39">
        <f aca="true" t="shared" si="1" ref="B30:M30">SUM(B$14:B$17,B$8)</f>
        <v>5814560</v>
      </c>
      <c r="C30" s="39">
        <f t="shared" si="1"/>
        <v>5814404</v>
      </c>
      <c r="D30" s="39">
        <f t="shared" si="1"/>
        <v>5814054</v>
      </c>
      <c r="E30" s="39">
        <f t="shared" si="1"/>
        <v>5813716</v>
      </c>
      <c r="F30" s="39">
        <f t="shared" si="1"/>
        <v>5813089</v>
      </c>
      <c r="G30" s="39">
        <f t="shared" si="1"/>
        <v>5813202</v>
      </c>
      <c r="H30" s="39">
        <f t="shared" si="1"/>
        <v>5813261</v>
      </c>
      <c r="I30" s="39">
        <f t="shared" si="1"/>
        <v>5812683</v>
      </c>
      <c r="J30" s="39">
        <f t="shared" si="1"/>
        <v>5812033</v>
      </c>
      <c r="K30" s="39">
        <f t="shared" si="1"/>
        <v>5812560</v>
      </c>
      <c r="L30" s="39">
        <f t="shared" si="1"/>
        <v>5813174</v>
      </c>
      <c r="M30" s="39">
        <f t="shared" si="1"/>
        <v>5813634</v>
      </c>
      <c r="N30" s="39">
        <f>M30-'Yearly-改制後'!BA32</f>
        <v>25392</v>
      </c>
      <c r="O30" s="81">
        <f>N30/'Yearly-改制後'!BA32*100</f>
        <v>0.43868241859963697</v>
      </c>
    </row>
    <row r="31" spans="1:15" ht="12">
      <c r="A31" s="36" t="s">
        <v>188</v>
      </c>
      <c r="B31" s="39">
        <f aca="true" t="shared" si="2" ref="B31:M31">SUM(B$9:B$10,B$18:B$19,B$22,B$25)</f>
        <v>6376768</v>
      </c>
      <c r="C31" s="39">
        <f t="shared" si="2"/>
        <v>6375446</v>
      </c>
      <c r="D31" s="39">
        <f t="shared" si="2"/>
        <v>6373882</v>
      </c>
      <c r="E31" s="39">
        <f t="shared" si="2"/>
        <v>6372357</v>
      </c>
      <c r="F31" s="39">
        <f t="shared" si="2"/>
        <v>6370279</v>
      </c>
      <c r="G31" s="39">
        <f t="shared" si="2"/>
        <v>6369049</v>
      </c>
      <c r="H31" s="39">
        <f t="shared" si="2"/>
        <v>6367928</v>
      </c>
      <c r="I31" s="39">
        <f t="shared" si="2"/>
        <v>6366176</v>
      </c>
      <c r="J31" s="39">
        <f t="shared" si="2"/>
        <v>6365036</v>
      </c>
      <c r="K31" s="39">
        <f t="shared" si="2"/>
        <v>6364128</v>
      </c>
      <c r="L31" s="39">
        <f t="shared" si="2"/>
        <v>6363684</v>
      </c>
      <c r="M31" s="39">
        <f t="shared" si="2"/>
        <v>6362900</v>
      </c>
      <c r="N31" s="39">
        <f>M31-'Yearly-改制後'!BA33</f>
        <v>-52972</v>
      </c>
      <c r="O31" s="81">
        <f>N31/'Yearly-改制後'!BA33*100</f>
        <v>-0.825639913015721</v>
      </c>
    </row>
    <row r="32" spans="1:15" ht="12">
      <c r="A32" s="36" t="s">
        <v>189</v>
      </c>
      <c r="B32" s="40">
        <f aca="true" t="shared" si="3" ref="B32:M32">SUM(B$20:B$21)</f>
        <v>548483</v>
      </c>
      <c r="C32" s="40">
        <f t="shared" si="3"/>
        <v>548289</v>
      </c>
      <c r="D32" s="40">
        <f t="shared" si="3"/>
        <v>548161</v>
      </c>
      <c r="E32" s="40">
        <f t="shared" si="3"/>
        <v>548311</v>
      </c>
      <c r="F32" s="40">
        <f t="shared" si="3"/>
        <v>548465</v>
      </c>
      <c r="G32" s="40">
        <f t="shared" si="3"/>
        <v>548392</v>
      </c>
      <c r="H32" s="40">
        <f t="shared" si="3"/>
        <v>548293</v>
      </c>
      <c r="I32" s="40">
        <f t="shared" si="3"/>
        <v>548090</v>
      </c>
      <c r="J32" s="40">
        <f t="shared" si="3"/>
        <v>547786</v>
      </c>
      <c r="K32" s="40">
        <f t="shared" si="3"/>
        <v>547599</v>
      </c>
      <c r="L32" s="40">
        <f t="shared" si="3"/>
        <v>547409</v>
      </c>
      <c r="M32" s="40">
        <f t="shared" si="3"/>
        <v>546887</v>
      </c>
      <c r="N32" s="39">
        <f>M32-'Yearly-改制後'!BA34</f>
        <v>-11831</v>
      </c>
      <c r="O32" s="81">
        <f>N32/'Yearly-改制後'!BA34*100</f>
        <v>-2.1175261938938785</v>
      </c>
    </row>
    <row r="33" spans="1:13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1:13" ht="14.25">
      <c r="A34" s="95" t="s">
        <v>855</v>
      </c>
      <c r="B34" s="96">
        <v>43475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1"/>
    </row>
    <row r="35" spans="1:13" ht="14.25">
      <c r="A35" s="5"/>
      <c r="B35" s="78"/>
      <c r="C35" s="3"/>
      <c r="D35" s="3"/>
      <c r="E35" s="3"/>
      <c r="F35" s="3"/>
      <c r="G35" s="3"/>
      <c r="H35" s="3"/>
      <c r="I35" s="3"/>
      <c r="J35" s="3"/>
      <c r="K35" s="3"/>
      <c r="L35" s="3"/>
      <c r="M35" s="11"/>
    </row>
    <row r="36" spans="1:13" ht="14.25">
      <c r="A36" s="5"/>
      <c r="B36" s="78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7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4" width="11.66015625" style="24" hidden="1" customWidth="1"/>
    <col min="15" max="15" width="11.33203125" style="24" hidden="1" customWidth="1"/>
    <col min="16" max="16384" width="9.33203125" style="24" customWidth="1"/>
  </cols>
  <sheetData>
    <row r="1" spans="1:13" s="2" customFormat="1" ht="17.25" customHeight="1">
      <c r="A1" s="102" t="s">
        <v>943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5" s="6" customFormat="1" ht="23.25" customHeight="1">
      <c r="A2" s="51" t="s">
        <v>0</v>
      </c>
      <c r="B2" s="25" t="s">
        <v>931</v>
      </c>
      <c r="C2" s="25" t="s">
        <v>932</v>
      </c>
      <c r="D2" s="25" t="s">
        <v>933</v>
      </c>
      <c r="E2" s="25" t="s">
        <v>934</v>
      </c>
      <c r="F2" s="25" t="s">
        <v>935</v>
      </c>
      <c r="G2" s="25" t="s">
        <v>936</v>
      </c>
      <c r="H2" s="25" t="s">
        <v>937</v>
      </c>
      <c r="I2" s="25" t="s">
        <v>938</v>
      </c>
      <c r="J2" s="25" t="s">
        <v>939</v>
      </c>
      <c r="K2" s="25" t="s">
        <v>940</v>
      </c>
      <c r="L2" s="25" t="s">
        <v>941</v>
      </c>
      <c r="M2" s="25" t="s">
        <v>942</v>
      </c>
      <c r="N2" s="25" t="s">
        <v>927</v>
      </c>
      <c r="O2" s="25" t="s">
        <v>928</v>
      </c>
    </row>
    <row r="3" spans="1:15" s="48" customFormat="1" ht="23.25" customHeight="1">
      <c r="A3" s="61" t="s">
        <v>202</v>
      </c>
      <c r="B3" s="62" t="s">
        <v>265</v>
      </c>
      <c r="C3" s="49" t="s">
        <v>266</v>
      </c>
      <c r="D3" s="49" t="s">
        <v>267</v>
      </c>
      <c r="E3" s="62" t="s">
        <v>201</v>
      </c>
      <c r="F3" s="62" t="s">
        <v>203</v>
      </c>
      <c r="G3" s="62" t="s">
        <v>204</v>
      </c>
      <c r="H3" s="62" t="s">
        <v>205</v>
      </c>
      <c r="I3" s="62" t="s">
        <v>206</v>
      </c>
      <c r="J3" s="62" t="s">
        <v>207</v>
      </c>
      <c r="K3" s="62" t="s">
        <v>208</v>
      </c>
      <c r="L3" s="63" t="s">
        <v>209</v>
      </c>
      <c r="M3" s="62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23543346</v>
      </c>
      <c r="C4" s="4">
        <v>23544189</v>
      </c>
      <c r="D4" s="4">
        <v>23545680</v>
      </c>
      <c r="E4" s="4">
        <v>23547448</v>
      </c>
      <c r="F4" s="4">
        <v>23550077</v>
      </c>
      <c r="G4" s="4">
        <v>23552470</v>
      </c>
      <c r="H4" s="4">
        <v>23554803</v>
      </c>
      <c r="I4" s="4">
        <v>23556169</v>
      </c>
      <c r="J4" s="4">
        <v>23557467</v>
      </c>
      <c r="K4" s="76">
        <v>23562318</v>
      </c>
      <c r="L4" s="76">
        <v>23566853</v>
      </c>
      <c r="M4" s="82">
        <v>23571227</v>
      </c>
      <c r="N4" s="22">
        <f>M4-'Yearly-改制後'!BB4</f>
        <v>137474</v>
      </c>
      <c r="O4" s="23">
        <f>N4/'Yearly-改制後'!BB4*100</f>
        <v>0.5866495221657411</v>
      </c>
    </row>
    <row r="5" spans="1:15" ht="13.5" customHeight="1">
      <c r="A5" s="30" t="s">
        <v>780</v>
      </c>
      <c r="B5" s="4">
        <v>3979963</v>
      </c>
      <c r="C5" s="4">
        <v>3980317</v>
      </c>
      <c r="D5" s="4">
        <v>3980414</v>
      </c>
      <c r="E5" s="4">
        <v>3980867</v>
      </c>
      <c r="F5" s="4">
        <v>3982268</v>
      </c>
      <c r="G5" s="4">
        <v>3982434</v>
      </c>
      <c r="H5" s="4">
        <v>3984051</v>
      </c>
      <c r="I5" s="4">
        <v>3984720</v>
      </c>
      <c r="J5" s="4">
        <v>3984975</v>
      </c>
      <c r="K5" s="76">
        <v>3985698</v>
      </c>
      <c r="L5" s="76">
        <v>3986291</v>
      </c>
      <c r="M5" s="4">
        <v>3986689</v>
      </c>
      <c r="N5" s="22">
        <f>M5-'Yearly-改制後'!BB5</f>
        <v>19871</v>
      </c>
      <c r="O5" s="23">
        <f>N5/'Yearly-改制後'!BB5*100</f>
        <v>0.5009304687031267</v>
      </c>
    </row>
    <row r="6" spans="1:15" ht="13.5" customHeight="1">
      <c r="A6" s="64" t="s">
        <v>746</v>
      </c>
      <c r="B6" s="4">
        <v>2695371</v>
      </c>
      <c r="C6" s="4">
        <v>2694195</v>
      </c>
      <c r="D6" s="4">
        <v>2693313</v>
      </c>
      <c r="E6" s="4">
        <v>2692118</v>
      </c>
      <c r="F6" s="4">
        <v>2690813</v>
      </c>
      <c r="G6" s="4">
        <v>2689845</v>
      </c>
      <c r="H6" s="4">
        <v>2687629</v>
      </c>
      <c r="I6" s="4">
        <v>2685202</v>
      </c>
      <c r="J6" s="4">
        <v>2682893</v>
      </c>
      <c r="K6" s="76">
        <v>2683202</v>
      </c>
      <c r="L6" s="76">
        <v>2683321</v>
      </c>
      <c r="M6" s="4">
        <v>2683257</v>
      </c>
      <c r="N6" s="22">
        <f>M6-'Yearly-改制後'!BB6</f>
        <v>-19058</v>
      </c>
      <c r="O6" s="23">
        <f>N6/'Yearly-改制後'!BB6*100</f>
        <v>-0.7052471677062074</v>
      </c>
    </row>
    <row r="7" spans="1:15" ht="13.5" customHeight="1">
      <c r="A7" s="83" t="s">
        <v>909</v>
      </c>
      <c r="B7" s="4">
        <v>2150685</v>
      </c>
      <c r="C7" s="4">
        <v>2153521</v>
      </c>
      <c r="D7" s="4">
        <v>2156999</v>
      </c>
      <c r="E7" s="4">
        <v>2160035</v>
      </c>
      <c r="F7" s="4">
        <v>2163728</v>
      </c>
      <c r="G7" s="4">
        <v>2167616</v>
      </c>
      <c r="H7" s="4">
        <v>2171127</v>
      </c>
      <c r="I7" s="4">
        <v>2174895</v>
      </c>
      <c r="J7" s="4">
        <v>2178458</v>
      </c>
      <c r="K7" s="76">
        <v>2181470</v>
      </c>
      <c r="L7" s="76">
        <v>2184655</v>
      </c>
      <c r="M7" s="4">
        <v>2188017</v>
      </c>
      <c r="N7" s="22">
        <f>M7-'Yearly-改制後'!BB12</f>
        <v>129689</v>
      </c>
      <c r="O7" s="23">
        <f>N7/'Yearly-改制後'!BB12*100</f>
        <v>6.3006964876346245</v>
      </c>
    </row>
    <row r="8" spans="1:15" ht="13.5" customHeight="1">
      <c r="A8" s="83" t="s">
        <v>781</v>
      </c>
      <c r="B8" s="4">
        <v>2769005</v>
      </c>
      <c r="C8" s="4">
        <v>2770356</v>
      </c>
      <c r="D8" s="4">
        <v>2772118</v>
      </c>
      <c r="E8" s="4">
        <v>2773527</v>
      </c>
      <c r="F8" s="4">
        <v>2775294</v>
      </c>
      <c r="G8" s="4">
        <v>2776579</v>
      </c>
      <c r="H8" s="4">
        <v>2778182</v>
      </c>
      <c r="I8" s="4">
        <v>2780155</v>
      </c>
      <c r="J8" s="4">
        <v>2781498</v>
      </c>
      <c r="K8" s="76">
        <v>2783298</v>
      </c>
      <c r="L8" s="76">
        <v>2785159</v>
      </c>
      <c r="M8" s="4">
        <v>2787070</v>
      </c>
      <c r="N8" s="22">
        <f>M8-'Yearly-改制後'!BB7</f>
        <v>67235</v>
      </c>
      <c r="O8" s="23">
        <f>N8/'Yearly-改制後'!BB7*100</f>
        <v>2.4720249573963127</v>
      </c>
    </row>
    <row r="9" spans="1:15" ht="13.5" customHeight="1">
      <c r="A9" s="83" t="s">
        <v>782</v>
      </c>
      <c r="B9" s="4">
        <v>1886075</v>
      </c>
      <c r="C9" s="4">
        <v>1886160</v>
      </c>
      <c r="D9" s="4">
        <v>1886368</v>
      </c>
      <c r="E9" s="4">
        <v>1886636</v>
      </c>
      <c r="F9" s="4">
        <v>1886473</v>
      </c>
      <c r="G9" s="4">
        <v>1886502</v>
      </c>
      <c r="H9" s="4">
        <v>1886267</v>
      </c>
      <c r="I9" s="4">
        <v>1886145</v>
      </c>
      <c r="J9" s="4">
        <v>1886088</v>
      </c>
      <c r="K9" s="76">
        <v>1886387</v>
      </c>
      <c r="L9" s="76">
        <v>1886465</v>
      </c>
      <c r="M9" s="4">
        <v>1886522</v>
      </c>
      <c r="N9" s="22">
        <f>M9-'Yearly-改制後'!BB8</f>
        <v>2238</v>
      </c>
      <c r="O9" s="23">
        <f>N9/'Yearly-改制後'!BB8*100</f>
        <v>0.11877190487208934</v>
      </c>
    </row>
    <row r="10" spans="1:15" ht="13.5" customHeight="1">
      <c r="A10" s="64" t="s">
        <v>747</v>
      </c>
      <c r="B10" s="4">
        <v>2779332</v>
      </c>
      <c r="C10" s="4">
        <v>2779052</v>
      </c>
      <c r="D10" s="4">
        <v>2778726</v>
      </c>
      <c r="E10" s="4">
        <v>2778734</v>
      </c>
      <c r="F10" s="4">
        <v>2778415</v>
      </c>
      <c r="G10" s="4">
        <v>2778023</v>
      </c>
      <c r="H10" s="4">
        <v>2777873</v>
      </c>
      <c r="I10" s="4">
        <v>2777564</v>
      </c>
      <c r="J10" s="4">
        <v>2777021</v>
      </c>
      <c r="K10" s="76">
        <v>2776791</v>
      </c>
      <c r="L10" s="76">
        <v>2776846</v>
      </c>
      <c r="M10" s="4">
        <v>2776912</v>
      </c>
      <c r="N10" s="22">
        <f>M10-'Yearly-改制後'!BB9</f>
        <v>-2080</v>
      </c>
      <c r="O10" s="23">
        <f>N10/'Yearly-改制後'!BB9*100</f>
        <v>-0.0748472827557618</v>
      </c>
    </row>
    <row r="11" spans="1:15" ht="13.5" customHeight="1">
      <c r="A11" s="64" t="s">
        <v>748</v>
      </c>
      <c r="B11" s="4">
        <v>7135043</v>
      </c>
      <c r="C11" s="4">
        <v>7132703</v>
      </c>
      <c r="D11" s="4">
        <v>7129722</v>
      </c>
      <c r="E11" s="4">
        <v>7127404</v>
      </c>
      <c r="F11" s="4">
        <v>7124855</v>
      </c>
      <c r="G11" s="4">
        <v>7123192</v>
      </c>
      <c r="H11" s="4">
        <v>7121131</v>
      </c>
      <c r="I11" s="4">
        <v>7118728</v>
      </c>
      <c r="J11" s="4">
        <v>7116956</v>
      </c>
      <c r="K11" s="76">
        <v>7115607</v>
      </c>
      <c r="L11" s="76">
        <v>7114020</v>
      </c>
      <c r="M11" s="4">
        <v>7112424</v>
      </c>
      <c r="N11" s="22">
        <f>M11-'Yearly-改制後'!BB10</f>
        <v>-2128856</v>
      </c>
      <c r="O11" s="23">
        <f>N11/'Yearly-改制後'!BB10*100</f>
        <v>-23.036375913293398</v>
      </c>
    </row>
    <row r="12" spans="1:15" ht="13.5" customHeight="1">
      <c r="A12" s="64" t="s">
        <v>749</v>
      </c>
      <c r="B12" s="4">
        <v>457349</v>
      </c>
      <c r="C12" s="4">
        <v>457323</v>
      </c>
      <c r="D12" s="4">
        <v>457205</v>
      </c>
      <c r="E12" s="4">
        <v>457093</v>
      </c>
      <c r="F12" s="4">
        <v>457133</v>
      </c>
      <c r="G12" s="4">
        <v>457106</v>
      </c>
      <c r="H12" s="4">
        <v>456985</v>
      </c>
      <c r="I12" s="4">
        <v>456904</v>
      </c>
      <c r="J12" s="4">
        <v>456851</v>
      </c>
      <c r="K12" s="76">
        <v>456756</v>
      </c>
      <c r="L12" s="76">
        <v>456688</v>
      </c>
      <c r="M12" s="4">
        <v>456607</v>
      </c>
      <c r="N12" s="22">
        <f>M12-'Yearly-改制後'!BB11</f>
        <v>-2170</v>
      </c>
      <c r="O12" s="23">
        <f>N12/'Yearly-改制後'!BB11*100</f>
        <v>-0.47299668466379097</v>
      </c>
    </row>
    <row r="13" spans="1:15" ht="13.5" customHeight="1">
      <c r="A13" s="64" t="s">
        <v>751</v>
      </c>
      <c r="B13" s="4">
        <v>547794</v>
      </c>
      <c r="C13" s="4">
        <v>548090</v>
      </c>
      <c r="D13" s="4">
        <v>548418</v>
      </c>
      <c r="E13" s="4">
        <v>548660</v>
      </c>
      <c r="F13" s="4">
        <v>549118</v>
      </c>
      <c r="G13" s="4">
        <v>549580</v>
      </c>
      <c r="H13" s="4">
        <v>550070</v>
      </c>
      <c r="I13" s="4">
        <v>550621</v>
      </c>
      <c r="J13" s="4">
        <v>551201</v>
      </c>
      <c r="K13" s="76">
        <v>551447</v>
      </c>
      <c r="L13" s="76">
        <v>551816</v>
      </c>
      <c r="M13" s="4">
        <v>552169</v>
      </c>
      <c r="N13" s="22">
        <f>M13-'Yearly-改制後'!BB13</f>
        <v>14539</v>
      </c>
      <c r="O13" s="23">
        <f>N13/'Yearly-改制後'!BB13*100</f>
        <v>2.704276175064636</v>
      </c>
    </row>
    <row r="14" spans="1:15" ht="13.5" customHeight="1">
      <c r="A14" s="64" t="s">
        <v>752</v>
      </c>
      <c r="B14" s="4">
        <v>558779</v>
      </c>
      <c r="C14" s="4">
        <v>558373</v>
      </c>
      <c r="D14" s="4">
        <v>557741</v>
      </c>
      <c r="E14" s="4">
        <v>557225</v>
      </c>
      <c r="F14" s="4">
        <v>556638</v>
      </c>
      <c r="G14" s="4">
        <v>556324</v>
      </c>
      <c r="H14" s="4">
        <v>555972</v>
      </c>
      <c r="I14" s="4">
        <v>555485</v>
      </c>
      <c r="J14" s="4">
        <v>555049</v>
      </c>
      <c r="K14" s="76">
        <v>554652</v>
      </c>
      <c r="L14" s="76">
        <v>554267</v>
      </c>
      <c r="M14" s="4">
        <v>553807</v>
      </c>
      <c r="N14" s="22">
        <f>M14-'Yearly-改制後'!BB14</f>
        <v>-13325</v>
      </c>
      <c r="O14" s="23">
        <f>N14/'Yearly-改制後'!BB14*100</f>
        <v>-2.3495412002849427</v>
      </c>
    </row>
    <row r="15" spans="1:15" ht="13.5" customHeight="1">
      <c r="A15" s="64" t="s">
        <v>753</v>
      </c>
      <c r="B15" s="4">
        <v>1286842</v>
      </c>
      <c r="C15" s="4">
        <v>1286346</v>
      </c>
      <c r="D15" s="4">
        <v>1285885</v>
      </c>
      <c r="E15" s="4">
        <v>1285450</v>
      </c>
      <c r="F15" s="4">
        <v>1284785</v>
      </c>
      <c r="G15" s="4">
        <v>1284423</v>
      </c>
      <c r="H15" s="4">
        <v>1284045</v>
      </c>
      <c r="I15" s="4">
        <v>1283426</v>
      </c>
      <c r="J15" s="4">
        <v>1282991</v>
      </c>
      <c r="K15" s="76">
        <v>1282934</v>
      </c>
      <c r="L15" s="76">
        <v>1282669</v>
      </c>
      <c r="M15" s="4">
        <v>1282458</v>
      </c>
      <c r="N15" s="22">
        <f>M15-'Yearly-改制後'!BB15</f>
        <v>-9016</v>
      </c>
      <c r="O15" s="23">
        <f>N15/'Yearly-改制後'!BB15*100</f>
        <v>-0.6981170352635825</v>
      </c>
    </row>
    <row r="16" spans="1:15" ht="13.5" customHeight="1">
      <c r="A16" s="64" t="s">
        <v>754</v>
      </c>
      <c r="B16" s="4">
        <v>504838</v>
      </c>
      <c r="C16" s="4">
        <v>504561</v>
      </c>
      <c r="D16" s="4">
        <v>504098</v>
      </c>
      <c r="E16" s="4">
        <v>503862</v>
      </c>
      <c r="F16" s="4">
        <v>503575</v>
      </c>
      <c r="G16" s="4">
        <v>503261</v>
      </c>
      <c r="H16" s="4">
        <v>502932</v>
      </c>
      <c r="I16" s="4">
        <v>502482</v>
      </c>
      <c r="J16" s="4">
        <v>502095</v>
      </c>
      <c r="K16" s="76">
        <v>501757</v>
      </c>
      <c r="L16" s="76">
        <v>501474</v>
      </c>
      <c r="M16" s="4">
        <v>501051</v>
      </c>
      <c r="N16" s="22">
        <f>M16-'Yearly-改制後'!BB16</f>
        <v>-13264</v>
      </c>
      <c r="O16" s="23">
        <f>N16/'Yearly-改制後'!BB16*100</f>
        <v>-2.578964253424458</v>
      </c>
    </row>
    <row r="17" spans="1:15" ht="13.5" customHeight="1">
      <c r="A17" s="64" t="s">
        <v>755</v>
      </c>
      <c r="B17" s="4">
        <v>694519</v>
      </c>
      <c r="C17" s="4">
        <v>693987</v>
      </c>
      <c r="D17" s="4">
        <v>693525</v>
      </c>
      <c r="E17" s="4">
        <v>693209</v>
      </c>
      <c r="F17" s="4">
        <v>692818</v>
      </c>
      <c r="G17" s="4">
        <v>692570</v>
      </c>
      <c r="H17" s="4">
        <v>692074</v>
      </c>
      <c r="I17" s="4">
        <v>691673</v>
      </c>
      <c r="J17" s="4">
        <v>691348</v>
      </c>
      <c r="K17" s="76">
        <v>691021</v>
      </c>
      <c r="L17" s="76">
        <v>690662</v>
      </c>
      <c r="M17" s="4">
        <v>690373</v>
      </c>
      <c r="N17" s="22">
        <f>M17-'Yearly-改制後'!BB17</f>
        <v>-14983</v>
      </c>
      <c r="O17" s="23">
        <f>N17/'Yearly-改制後'!BB17*100</f>
        <v>-2.124175593600962</v>
      </c>
    </row>
    <row r="18" spans="1:15" ht="13.5" customHeight="1">
      <c r="A18" s="64" t="s">
        <v>756</v>
      </c>
      <c r="B18" s="4">
        <v>515012</v>
      </c>
      <c r="C18" s="4">
        <v>514717</v>
      </c>
      <c r="D18" s="4">
        <v>514134</v>
      </c>
      <c r="E18" s="4">
        <v>513772</v>
      </c>
      <c r="F18" s="4">
        <v>513393</v>
      </c>
      <c r="G18" s="4">
        <v>513082</v>
      </c>
      <c r="H18" s="4">
        <v>512792</v>
      </c>
      <c r="I18" s="4">
        <v>512548</v>
      </c>
      <c r="J18" s="4">
        <v>512064</v>
      </c>
      <c r="K18" s="76">
        <v>511797</v>
      </c>
      <c r="L18" s="76">
        <v>511520</v>
      </c>
      <c r="M18" s="4">
        <v>511182</v>
      </c>
      <c r="N18" s="22">
        <f>M18-'Yearly-改制後'!BB18</f>
        <v>-13601</v>
      </c>
      <c r="O18" s="23">
        <f>N18/'Yearly-改制後'!BB18*100</f>
        <v>-2.59173791833958</v>
      </c>
    </row>
    <row r="19" spans="1:15" ht="13.5" customHeight="1">
      <c r="A19" s="64" t="s">
        <v>757</v>
      </c>
      <c r="B19" s="4">
        <v>835409</v>
      </c>
      <c r="C19" s="4">
        <v>834807</v>
      </c>
      <c r="D19" s="4">
        <v>834191</v>
      </c>
      <c r="E19" s="4">
        <v>833602</v>
      </c>
      <c r="F19" s="4">
        <v>832994</v>
      </c>
      <c r="G19" s="4">
        <v>832489</v>
      </c>
      <c r="H19" s="4">
        <v>832127</v>
      </c>
      <c r="I19" s="4">
        <v>831629</v>
      </c>
      <c r="J19" s="4">
        <v>831073</v>
      </c>
      <c r="K19" s="76">
        <v>830697</v>
      </c>
      <c r="L19" s="76">
        <v>830303</v>
      </c>
      <c r="M19" s="4">
        <v>829939</v>
      </c>
      <c r="N19" s="22">
        <f>M19-'Yearly-改制後'!BB19</f>
        <v>-17978</v>
      </c>
      <c r="O19" s="23">
        <f>N19/'Yearly-改制後'!BB19*100</f>
        <v>-2.120254694740169</v>
      </c>
    </row>
    <row r="20" spans="1:15" ht="13.5" customHeight="1">
      <c r="A20" s="64" t="s">
        <v>758</v>
      </c>
      <c r="B20" s="4">
        <v>220712</v>
      </c>
      <c r="C20" s="4">
        <v>220632</v>
      </c>
      <c r="D20" s="4">
        <v>220465</v>
      </c>
      <c r="E20" s="4">
        <v>220244</v>
      </c>
      <c r="F20" s="4">
        <v>220191</v>
      </c>
      <c r="G20" s="4">
        <v>220083</v>
      </c>
      <c r="H20" s="4">
        <v>219974</v>
      </c>
      <c r="I20" s="4">
        <v>219879</v>
      </c>
      <c r="J20" s="4">
        <v>219716</v>
      </c>
      <c r="K20" s="76">
        <v>219686</v>
      </c>
      <c r="L20" s="76">
        <v>219627</v>
      </c>
      <c r="M20" s="4">
        <v>219540</v>
      </c>
      <c r="N20" s="22">
        <f>M20-'Yearly-改制後'!BB20</f>
        <v>-4930</v>
      </c>
      <c r="O20" s="23">
        <f>N20/'Yearly-改制後'!BB20*100</f>
        <v>-2.1962845814585465</v>
      </c>
    </row>
    <row r="21" spans="1:15" ht="13.5" customHeight="1">
      <c r="A21" s="64" t="s">
        <v>759</v>
      </c>
      <c r="B21" s="4">
        <v>330810</v>
      </c>
      <c r="C21" s="4">
        <v>330691</v>
      </c>
      <c r="D21" s="4">
        <v>330484</v>
      </c>
      <c r="E21" s="4">
        <v>330343</v>
      </c>
      <c r="F21" s="4">
        <v>330139</v>
      </c>
      <c r="G21" s="4">
        <v>329976</v>
      </c>
      <c r="H21" s="4">
        <v>329845</v>
      </c>
      <c r="I21" s="4">
        <v>329676</v>
      </c>
      <c r="J21" s="4">
        <v>329531</v>
      </c>
      <c r="K21" s="76">
        <v>329462</v>
      </c>
      <c r="L21" s="76">
        <v>329374</v>
      </c>
      <c r="M21" s="4">
        <v>329237</v>
      </c>
      <c r="N21" s="22">
        <f>M21-'Yearly-改制後'!BB21</f>
        <v>-4155</v>
      </c>
      <c r="O21" s="23">
        <f>N21/'Yearly-改制後'!BB21*100</f>
        <v>-1.2462806546047895</v>
      </c>
    </row>
    <row r="22" spans="1:15" ht="13.5" customHeight="1">
      <c r="A22" s="64" t="s">
        <v>760</v>
      </c>
      <c r="B22" s="4">
        <v>103303</v>
      </c>
      <c r="C22" s="4">
        <v>103281</v>
      </c>
      <c r="D22" s="4">
        <v>103343</v>
      </c>
      <c r="E22" s="4">
        <v>103385</v>
      </c>
      <c r="F22" s="4">
        <v>103434</v>
      </c>
      <c r="G22" s="4">
        <v>103406</v>
      </c>
      <c r="H22" s="4">
        <v>103419</v>
      </c>
      <c r="I22" s="4">
        <v>103412</v>
      </c>
      <c r="J22" s="4">
        <v>103843</v>
      </c>
      <c r="K22" s="76">
        <v>103956</v>
      </c>
      <c r="L22" s="76">
        <v>104005</v>
      </c>
      <c r="M22" s="4">
        <v>104073</v>
      </c>
      <c r="N22" s="22">
        <f>M22-'Yearly-改制後'!BB22</f>
        <v>2315</v>
      </c>
      <c r="O22" s="23">
        <f>N22/'Yearly-改制後'!BB22*100</f>
        <v>2.2750054049804436</v>
      </c>
    </row>
    <row r="23" spans="1:15" ht="13.5" customHeight="1">
      <c r="A23" s="64" t="s">
        <v>761</v>
      </c>
      <c r="B23" s="4">
        <v>372044</v>
      </c>
      <c r="C23" s="4">
        <v>372049</v>
      </c>
      <c r="D23" s="4">
        <v>371973</v>
      </c>
      <c r="E23" s="4">
        <v>372086</v>
      </c>
      <c r="F23" s="4">
        <v>371981</v>
      </c>
      <c r="G23" s="4">
        <v>371876</v>
      </c>
      <c r="H23" s="4">
        <v>371853</v>
      </c>
      <c r="I23" s="4">
        <v>371819</v>
      </c>
      <c r="J23" s="4">
        <v>371758</v>
      </c>
      <c r="K23" s="76">
        <v>371669</v>
      </c>
      <c r="L23" s="76">
        <v>371560</v>
      </c>
      <c r="M23" s="4">
        <v>371458</v>
      </c>
      <c r="N23" s="22">
        <f>M23-'Yearly-改制後'!BB23</f>
        <v>-1619</v>
      </c>
      <c r="O23" s="23">
        <f>N23/'Yearly-改制後'!BB23*100</f>
        <v>-0.43395867341058275</v>
      </c>
    </row>
    <row r="24" spans="1:15" ht="13.5" customHeight="1">
      <c r="A24" s="64" t="s">
        <v>762</v>
      </c>
      <c r="B24" s="4">
        <v>437753</v>
      </c>
      <c r="C24" s="4">
        <v>438018</v>
      </c>
      <c r="D24" s="4">
        <v>438322</v>
      </c>
      <c r="E24" s="4">
        <v>438524</v>
      </c>
      <c r="F24" s="4">
        <v>438863</v>
      </c>
      <c r="G24" s="4">
        <v>439299</v>
      </c>
      <c r="H24" s="4">
        <v>439435</v>
      </c>
      <c r="I24" s="4">
        <v>439747</v>
      </c>
      <c r="J24" s="4">
        <v>440098</v>
      </c>
      <c r="K24" s="76">
        <v>440409</v>
      </c>
      <c r="L24" s="76">
        <v>440717</v>
      </c>
      <c r="M24" s="4">
        <v>441132</v>
      </c>
      <c r="N24" s="22">
        <f>M24-'Yearly-改制後'!BB24</f>
        <v>9144</v>
      </c>
      <c r="O24" s="23">
        <f>N24/'Yearly-改制後'!BB24*100</f>
        <v>2.1167254645962386</v>
      </c>
    </row>
    <row r="25" spans="1:15" ht="13.5" customHeight="1">
      <c r="A25" s="64" t="s">
        <v>763</v>
      </c>
      <c r="B25" s="4">
        <v>269879</v>
      </c>
      <c r="C25" s="4">
        <v>269828</v>
      </c>
      <c r="D25" s="4">
        <v>269938</v>
      </c>
      <c r="E25" s="4">
        <v>269949</v>
      </c>
      <c r="F25" s="4">
        <v>269793</v>
      </c>
      <c r="G25" s="4">
        <v>269717</v>
      </c>
      <c r="H25" s="4">
        <v>269608</v>
      </c>
      <c r="I25" s="4">
        <v>269427</v>
      </c>
      <c r="J25" s="4">
        <v>269338</v>
      </c>
      <c r="K25" s="76">
        <v>269364</v>
      </c>
      <c r="L25" s="76">
        <v>269338</v>
      </c>
      <c r="M25" s="4">
        <v>269398</v>
      </c>
      <c r="N25" s="22">
        <f>M25-'Yearly-改制後'!BB25</f>
        <v>-1485</v>
      </c>
      <c r="O25" s="23">
        <f>N25/'Yearly-改制後'!BB25*100</f>
        <v>-0.5482071595485873</v>
      </c>
    </row>
    <row r="26" spans="1:15" ht="13.5" customHeight="1">
      <c r="A26" s="64" t="s">
        <v>764</v>
      </c>
      <c r="B26" s="4">
        <v>147872</v>
      </c>
      <c r="C26" s="4">
        <v>147885</v>
      </c>
      <c r="D26" s="4">
        <v>148020</v>
      </c>
      <c r="E26" s="4">
        <v>148127</v>
      </c>
      <c r="F26" s="4">
        <v>148231</v>
      </c>
      <c r="G26" s="4">
        <v>148279</v>
      </c>
      <c r="H26" s="4">
        <v>148543</v>
      </c>
      <c r="I26" s="4">
        <v>148760</v>
      </c>
      <c r="J26" s="4">
        <v>149578</v>
      </c>
      <c r="K26" s="76">
        <v>149865</v>
      </c>
      <c r="L26" s="76">
        <v>150096</v>
      </c>
      <c r="M26" s="4">
        <v>150336</v>
      </c>
      <c r="N26" s="22">
        <f>M26-'Yearly-改制後'!BB26</f>
        <v>10107</v>
      </c>
      <c r="O26" s="23">
        <f>N26/'Yearly-改制後'!BB26*100</f>
        <v>7.207496309607856</v>
      </c>
    </row>
    <row r="27" spans="1:15" ht="13.5" customHeight="1">
      <c r="A27" s="30" t="s">
        <v>765</v>
      </c>
      <c r="B27" s="4">
        <v>135223</v>
      </c>
      <c r="C27" s="4">
        <v>135235</v>
      </c>
      <c r="D27" s="4">
        <v>135342</v>
      </c>
      <c r="E27" s="4">
        <v>135440</v>
      </c>
      <c r="F27" s="4">
        <v>135535</v>
      </c>
      <c r="G27" s="4">
        <v>135563</v>
      </c>
      <c r="H27" s="4">
        <v>135816</v>
      </c>
      <c r="I27" s="4">
        <v>136004</v>
      </c>
      <c r="J27" s="4">
        <v>136812</v>
      </c>
      <c r="K27" s="76">
        <v>137042</v>
      </c>
      <c r="L27" s="76">
        <v>137255</v>
      </c>
      <c r="M27" s="4">
        <v>137456</v>
      </c>
      <c r="N27" s="22">
        <f>M27-'Yearly-改制後'!BB27</f>
        <v>9733</v>
      </c>
      <c r="O27" s="23">
        <f>N27/'Yearly-改制後'!BB27*100</f>
        <v>7.620397265958363</v>
      </c>
    </row>
    <row r="28" spans="1:15" ht="13.5" customHeight="1">
      <c r="A28" s="30" t="s">
        <v>766</v>
      </c>
      <c r="B28" s="4">
        <v>12649</v>
      </c>
      <c r="C28" s="4">
        <v>12650</v>
      </c>
      <c r="D28" s="4">
        <v>12678</v>
      </c>
      <c r="E28" s="4">
        <v>12687</v>
      </c>
      <c r="F28" s="4">
        <v>12696</v>
      </c>
      <c r="G28" s="4">
        <v>12716</v>
      </c>
      <c r="H28" s="4">
        <v>12727</v>
      </c>
      <c r="I28" s="4">
        <v>12756</v>
      </c>
      <c r="J28" s="4">
        <v>12766</v>
      </c>
      <c r="K28" s="76">
        <v>12823</v>
      </c>
      <c r="L28" s="76">
        <v>12841</v>
      </c>
      <c r="M28" s="4">
        <v>12880</v>
      </c>
      <c r="N28" s="22">
        <f>M28-'Yearly-改制後'!BB28</f>
        <v>374</v>
      </c>
      <c r="O28" s="23">
        <f>N28/'Yearly-改制後'!BB28*100</f>
        <v>2.9905645290260674</v>
      </c>
    </row>
    <row r="29" spans="1:15" ht="12">
      <c r="A29" s="35" t="s">
        <v>186</v>
      </c>
      <c r="B29" s="39">
        <f>SUM(B$5:B$7,B$12:B$13,B$23:B$24)</f>
        <v>10640959</v>
      </c>
      <c r="C29" s="39">
        <f aca="true" t="shared" si="0" ref="C29:M29">SUM(C$5:C$7,C$12:C$13,C$23:C$24)</f>
        <v>10643513</v>
      </c>
      <c r="D29" s="39">
        <f t="shared" si="0"/>
        <v>10646644</v>
      </c>
      <c r="E29" s="39">
        <f t="shared" si="0"/>
        <v>10649383</v>
      </c>
      <c r="F29" s="39">
        <f t="shared" si="0"/>
        <v>10653904</v>
      </c>
      <c r="G29" s="39">
        <f t="shared" si="0"/>
        <v>10657756</v>
      </c>
      <c r="H29" s="39">
        <f t="shared" si="0"/>
        <v>10661150</v>
      </c>
      <c r="I29" s="39">
        <f t="shared" si="0"/>
        <v>10663908</v>
      </c>
      <c r="J29" s="39">
        <f>SUM(J$5:J$7,J$12:J$13,J$23:J$24)</f>
        <v>10666234</v>
      </c>
      <c r="K29" s="39">
        <f t="shared" si="0"/>
        <v>10670651</v>
      </c>
      <c r="L29" s="39">
        <f t="shared" si="0"/>
        <v>10675048</v>
      </c>
      <c r="M29" s="39">
        <f t="shared" si="0"/>
        <v>10679329</v>
      </c>
      <c r="N29" s="39">
        <f>M29-'Yearly-改制後'!BA31</f>
        <v>201522</v>
      </c>
      <c r="O29" s="81">
        <f>N29/'Yearly-改制後'!BA31*100</f>
        <v>1.9233223135337385</v>
      </c>
    </row>
    <row r="30" spans="1:15" ht="12">
      <c r="A30" s="36" t="s">
        <v>187</v>
      </c>
      <c r="B30" s="39">
        <f aca="true" t="shared" si="1" ref="B30:M30">SUM(B$14:B$17,B$8)</f>
        <v>5813983</v>
      </c>
      <c r="C30" s="39">
        <f t="shared" si="1"/>
        <v>5813623</v>
      </c>
      <c r="D30" s="39">
        <f t="shared" si="1"/>
        <v>5813367</v>
      </c>
      <c r="E30" s="39">
        <f t="shared" si="1"/>
        <v>5813273</v>
      </c>
      <c r="F30" s="39">
        <f t="shared" si="1"/>
        <v>5813110</v>
      </c>
      <c r="G30" s="39">
        <f t="shared" si="1"/>
        <v>5813157</v>
      </c>
      <c r="H30" s="39">
        <f t="shared" si="1"/>
        <v>5813205</v>
      </c>
      <c r="I30" s="39">
        <f t="shared" si="1"/>
        <v>5813221</v>
      </c>
      <c r="J30" s="39">
        <f t="shared" si="1"/>
        <v>5812981</v>
      </c>
      <c r="K30" s="39">
        <f t="shared" si="1"/>
        <v>5813662</v>
      </c>
      <c r="L30" s="39">
        <f t="shared" si="1"/>
        <v>5814231</v>
      </c>
      <c r="M30" s="39">
        <f t="shared" si="1"/>
        <v>5814759</v>
      </c>
      <c r="N30" s="39">
        <f>M30-'Yearly-改制後'!BA32</f>
        <v>26517</v>
      </c>
      <c r="O30" s="81">
        <f>N30/'Yearly-改制後'!BA32*100</f>
        <v>0.4581183716921304</v>
      </c>
    </row>
    <row r="31" spans="1:15" ht="12">
      <c r="A31" s="36" t="s">
        <v>188</v>
      </c>
      <c r="B31" s="39">
        <f aca="true" t="shared" si="2" ref="B31:M31">SUM(B$9:B$10,B$18:B$19,B$22,B$25)</f>
        <v>6389010</v>
      </c>
      <c r="C31" s="39">
        <f t="shared" si="2"/>
        <v>6387845</v>
      </c>
      <c r="D31" s="39">
        <f t="shared" si="2"/>
        <v>6386700</v>
      </c>
      <c r="E31" s="39">
        <f t="shared" si="2"/>
        <v>6386078</v>
      </c>
      <c r="F31" s="39">
        <f t="shared" si="2"/>
        <v>6384502</v>
      </c>
      <c r="G31" s="39">
        <f t="shared" si="2"/>
        <v>6383219</v>
      </c>
      <c r="H31" s="39">
        <f t="shared" si="2"/>
        <v>6382086</v>
      </c>
      <c r="I31" s="39">
        <f t="shared" si="2"/>
        <v>6380725</v>
      </c>
      <c r="J31" s="39">
        <f t="shared" si="2"/>
        <v>6379427</v>
      </c>
      <c r="K31" s="39">
        <f t="shared" si="2"/>
        <v>6378992</v>
      </c>
      <c r="L31" s="39">
        <f t="shared" si="2"/>
        <v>6378477</v>
      </c>
      <c r="M31" s="39">
        <f t="shared" si="2"/>
        <v>6378026</v>
      </c>
      <c r="N31" s="39">
        <f>M31-'Yearly-改制後'!BA33</f>
        <v>-37846</v>
      </c>
      <c r="O31" s="81">
        <f>N31/'Yearly-改制後'!BA33*100</f>
        <v>-0.5898808455031522</v>
      </c>
    </row>
    <row r="32" spans="1:15" ht="12">
      <c r="A32" s="36" t="s">
        <v>189</v>
      </c>
      <c r="B32" s="40">
        <f aca="true" t="shared" si="3" ref="B32:M32">SUM(B$20:B$21)</f>
        <v>551522</v>
      </c>
      <c r="C32" s="40">
        <f t="shared" si="3"/>
        <v>551323</v>
      </c>
      <c r="D32" s="40">
        <f t="shared" si="3"/>
        <v>550949</v>
      </c>
      <c r="E32" s="40">
        <f t="shared" si="3"/>
        <v>550587</v>
      </c>
      <c r="F32" s="40">
        <f t="shared" si="3"/>
        <v>550330</v>
      </c>
      <c r="G32" s="40">
        <f t="shared" si="3"/>
        <v>550059</v>
      </c>
      <c r="H32" s="40">
        <f t="shared" si="3"/>
        <v>549819</v>
      </c>
      <c r="I32" s="40">
        <f t="shared" si="3"/>
        <v>549555</v>
      </c>
      <c r="J32" s="40">
        <f t="shared" si="3"/>
        <v>549247</v>
      </c>
      <c r="K32" s="40">
        <f t="shared" si="3"/>
        <v>549148</v>
      </c>
      <c r="L32" s="40">
        <f t="shared" si="3"/>
        <v>549001</v>
      </c>
      <c r="M32" s="40">
        <f t="shared" si="3"/>
        <v>548777</v>
      </c>
      <c r="N32" s="39">
        <f>M32-'Yearly-改制後'!BA34</f>
        <v>-9941</v>
      </c>
      <c r="O32" s="81">
        <f>N32/'Yearly-改制後'!BA34*100</f>
        <v>-1.7792517871269584</v>
      </c>
    </row>
    <row r="33" spans="1:13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1:13" ht="14.25">
      <c r="A34" s="95" t="s">
        <v>855</v>
      </c>
      <c r="B34" s="96">
        <v>43110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1"/>
    </row>
    <row r="35" spans="1:13" ht="14.25">
      <c r="A35" s="5"/>
      <c r="B35" s="78"/>
      <c r="C35" s="3"/>
      <c r="D35" s="3"/>
      <c r="E35" s="3"/>
      <c r="F35" s="3"/>
      <c r="G35" s="3"/>
      <c r="H35" s="3"/>
      <c r="I35" s="3"/>
      <c r="J35" s="3"/>
      <c r="K35" s="3"/>
      <c r="L35" s="3"/>
      <c r="M35" s="11"/>
    </row>
    <row r="36" spans="1:13" ht="14.25">
      <c r="A36" s="5"/>
      <c r="B36" s="78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7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4" width="11.66015625" style="24" hidden="1" customWidth="1"/>
    <col min="15" max="15" width="11.33203125" style="24" hidden="1" customWidth="1"/>
    <col min="16" max="16384" width="9.33203125" style="24" customWidth="1"/>
  </cols>
  <sheetData>
    <row r="1" spans="1:13" s="2" customFormat="1" ht="17.25" customHeight="1">
      <c r="A1" s="102" t="s">
        <v>914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5" s="6" customFormat="1" ht="23.25" customHeight="1">
      <c r="A2" s="51" t="s">
        <v>0</v>
      </c>
      <c r="B2" s="25" t="s">
        <v>915</v>
      </c>
      <c r="C2" s="25" t="s">
        <v>916</v>
      </c>
      <c r="D2" s="25" t="s">
        <v>917</v>
      </c>
      <c r="E2" s="25" t="s">
        <v>918</v>
      </c>
      <c r="F2" s="25" t="s">
        <v>919</v>
      </c>
      <c r="G2" s="25" t="s">
        <v>920</v>
      </c>
      <c r="H2" s="25" t="s">
        <v>921</v>
      </c>
      <c r="I2" s="25" t="s">
        <v>922</v>
      </c>
      <c r="J2" s="25" t="s">
        <v>923</v>
      </c>
      <c r="K2" s="25" t="s">
        <v>924</v>
      </c>
      <c r="L2" s="25" t="s">
        <v>925</v>
      </c>
      <c r="M2" s="25" t="s">
        <v>926</v>
      </c>
      <c r="N2" s="25" t="s">
        <v>927</v>
      </c>
      <c r="O2" s="25" t="s">
        <v>928</v>
      </c>
    </row>
    <row r="3" spans="1:15" s="48" customFormat="1" ht="23.25" customHeight="1">
      <c r="A3" s="61" t="s">
        <v>202</v>
      </c>
      <c r="B3" s="62" t="s">
        <v>265</v>
      </c>
      <c r="C3" s="49" t="s">
        <v>266</v>
      </c>
      <c r="D3" s="49" t="s">
        <v>267</v>
      </c>
      <c r="E3" s="62" t="s">
        <v>201</v>
      </c>
      <c r="F3" s="62" t="s">
        <v>203</v>
      </c>
      <c r="G3" s="62" t="s">
        <v>204</v>
      </c>
      <c r="H3" s="62" t="s">
        <v>205</v>
      </c>
      <c r="I3" s="62" t="s">
        <v>206</v>
      </c>
      <c r="J3" s="62" t="s">
        <v>207</v>
      </c>
      <c r="K3" s="62" t="s">
        <v>208</v>
      </c>
      <c r="L3" s="63" t="s">
        <v>209</v>
      </c>
      <c r="M3" s="62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23496068</v>
      </c>
      <c r="C4" s="4">
        <v>23496935</v>
      </c>
      <c r="D4" s="4">
        <v>23496813</v>
      </c>
      <c r="E4" s="4">
        <v>23499404</v>
      </c>
      <c r="F4" s="4">
        <v>23503349</v>
      </c>
      <c r="G4" s="4">
        <v>23508362</v>
      </c>
      <c r="H4" s="4">
        <v>23514750</v>
      </c>
      <c r="I4" s="4">
        <v>23516841</v>
      </c>
      <c r="J4" s="4">
        <v>23519518</v>
      </c>
      <c r="K4" s="76">
        <v>23526295</v>
      </c>
      <c r="L4" s="76">
        <v>23532065</v>
      </c>
      <c r="M4" s="82">
        <v>23539816</v>
      </c>
      <c r="N4" s="22">
        <f>M4-'Yearly-改制後'!BB4</f>
        <v>106063</v>
      </c>
      <c r="O4" s="23">
        <f>N4/'Yearly-改制後'!BB4*100</f>
        <v>0.4526078259850226</v>
      </c>
    </row>
    <row r="5" spans="1:15" ht="13.5" customHeight="1">
      <c r="A5" s="30" t="s">
        <v>780</v>
      </c>
      <c r="B5" s="4">
        <v>3971250</v>
      </c>
      <c r="C5" s="4">
        <v>3971660</v>
      </c>
      <c r="D5" s="4">
        <v>3970790</v>
      </c>
      <c r="E5" s="4">
        <v>3971000</v>
      </c>
      <c r="F5" s="4">
        <v>3972003</v>
      </c>
      <c r="G5" s="4">
        <v>3972204</v>
      </c>
      <c r="H5" s="4">
        <v>3973655</v>
      </c>
      <c r="I5" s="4">
        <v>3974278</v>
      </c>
      <c r="J5" s="4">
        <v>3974911</v>
      </c>
      <c r="K5" s="76">
        <v>3976313</v>
      </c>
      <c r="L5" s="76">
        <v>3977905</v>
      </c>
      <c r="M5" s="4">
        <v>3979208</v>
      </c>
      <c r="N5" s="22">
        <f>M5-'Yearly-改制後'!BB5</f>
        <v>12390</v>
      </c>
      <c r="O5" s="23">
        <f>N5/'Yearly-改制後'!BB5*100</f>
        <v>0.3123410249726607</v>
      </c>
    </row>
    <row r="6" spans="1:15" ht="13.5" customHeight="1">
      <c r="A6" s="64" t="s">
        <v>746</v>
      </c>
      <c r="B6" s="4">
        <v>2704974</v>
      </c>
      <c r="C6" s="4">
        <v>2704410</v>
      </c>
      <c r="D6" s="4">
        <v>2704495</v>
      </c>
      <c r="E6" s="4">
        <v>2703829</v>
      </c>
      <c r="F6" s="4">
        <v>2702930</v>
      </c>
      <c r="G6" s="4">
        <v>2702925</v>
      </c>
      <c r="H6" s="4">
        <v>2701645</v>
      </c>
      <c r="I6" s="4">
        <v>2698591</v>
      </c>
      <c r="J6" s="4">
        <v>2696316</v>
      </c>
      <c r="K6" s="76">
        <v>2696319</v>
      </c>
      <c r="L6" s="76">
        <v>2695652</v>
      </c>
      <c r="M6" s="4">
        <v>2695704</v>
      </c>
      <c r="N6" s="22">
        <f>M6-'Yearly-改制後'!BB6</f>
        <v>-6611</v>
      </c>
      <c r="O6" s="23">
        <f>N6/'Yearly-改制後'!BB6*100</f>
        <v>-0.2446420939083712</v>
      </c>
    </row>
    <row r="7" spans="1:15" ht="13.5" customHeight="1">
      <c r="A7" s="83" t="s">
        <v>909</v>
      </c>
      <c r="B7" s="4">
        <v>2108786</v>
      </c>
      <c r="C7" s="4">
        <v>2111148</v>
      </c>
      <c r="D7" s="4">
        <v>2114172</v>
      </c>
      <c r="E7" s="4">
        <v>2116988</v>
      </c>
      <c r="F7" s="4">
        <v>2120838</v>
      </c>
      <c r="G7" s="4">
        <v>2124339</v>
      </c>
      <c r="H7" s="4">
        <v>2128594</v>
      </c>
      <c r="I7" s="4">
        <v>2132854</v>
      </c>
      <c r="J7" s="4">
        <v>2136702</v>
      </c>
      <c r="K7" s="76">
        <v>2140392</v>
      </c>
      <c r="L7" s="76">
        <v>2144044</v>
      </c>
      <c r="M7" s="4">
        <v>2147763</v>
      </c>
      <c r="N7" s="22">
        <f>M7-'Yearly-改制後'!BB12</f>
        <v>89435</v>
      </c>
      <c r="O7" s="23">
        <f>N7/'Yearly-改制後'!BB12*100</f>
        <v>4.345031501296197</v>
      </c>
    </row>
    <row r="8" spans="1:15" ht="13.5" customHeight="1">
      <c r="A8" s="83" t="s">
        <v>781</v>
      </c>
      <c r="B8" s="4">
        <v>2746112</v>
      </c>
      <c r="C8" s="4">
        <v>2747561</v>
      </c>
      <c r="D8" s="4">
        <v>2748799</v>
      </c>
      <c r="E8" s="4">
        <v>2750322</v>
      </c>
      <c r="F8" s="4">
        <v>2752413</v>
      </c>
      <c r="G8" s="4">
        <v>2754191</v>
      </c>
      <c r="H8" s="4">
        <v>2756256</v>
      </c>
      <c r="I8" s="4">
        <v>2758136</v>
      </c>
      <c r="J8" s="4">
        <v>2759887</v>
      </c>
      <c r="K8" s="76">
        <v>2762699</v>
      </c>
      <c r="L8" s="76">
        <v>2764958</v>
      </c>
      <c r="M8" s="4">
        <v>2767239</v>
      </c>
      <c r="N8" s="22">
        <f>M8-'Yearly-改制後'!BB7</f>
        <v>47404</v>
      </c>
      <c r="O8" s="23">
        <f>N8/'Yearly-改制後'!BB7*100</f>
        <v>1.7428998450273638</v>
      </c>
    </row>
    <row r="9" spans="1:15" ht="13.5" customHeight="1">
      <c r="A9" s="83" t="s">
        <v>782</v>
      </c>
      <c r="B9" s="4">
        <v>1885550</v>
      </c>
      <c r="C9" s="4">
        <v>1885453</v>
      </c>
      <c r="D9" s="4">
        <v>1885157</v>
      </c>
      <c r="E9" s="4">
        <v>1885252</v>
      </c>
      <c r="F9" s="4">
        <v>1885199</v>
      </c>
      <c r="G9" s="4">
        <v>1885388</v>
      </c>
      <c r="H9" s="4">
        <v>1885629</v>
      </c>
      <c r="I9" s="4">
        <v>1885601</v>
      </c>
      <c r="J9" s="4">
        <v>1885499</v>
      </c>
      <c r="K9" s="76">
        <v>1885603</v>
      </c>
      <c r="L9" s="76">
        <v>1885653</v>
      </c>
      <c r="M9" s="4">
        <v>1886033</v>
      </c>
      <c r="N9" s="22">
        <f>M9-'Yearly-改制後'!BB8</f>
        <v>1749</v>
      </c>
      <c r="O9" s="23">
        <f>N9/'Yearly-改制後'!BB8*100</f>
        <v>0.09282040286920655</v>
      </c>
    </row>
    <row r="10" spans="1:15" ht="13.5" customHeight="1">
      <c r="A10" s="64" t="s">
        <v>747</v>
      </c>
      <c r="B10" s="4">
        <v>2778729</v>
      </c>
      <c r="C10" s="4">
        <v>2778574</v>
      </c>
      <c r="D10" s="4">
        <v>2778240</v>
      </c>
      <c r="E10" s="4">
        <v>2778107</v>
      </c>
      <c r="F10" s="4">
        <v>2777784</v>
      </c>
      <c r="G10" s="4">
        <v>2778092</v>
      </c>
      <c r="H10" s="4">
        <v>2778285</v>
      </c>
      <c r="I10" s="4">
        <v>2778318</v>
      </c>
      <c r="J10" s="4">
        <v>2778332</v>
      </c>
      <c r="K10" s="76">
        <v>2778375</v>
      </c>
      <c r="L10" s="76">
        <v>2778770</v>
      </c>
      <c r="M10" s="4">
        <v>2779371</v>
      </c>
      <c r="N10" s="22">
        <f>M10-'Yearly-改制後'!BB9</f>
        <v>379</v>
      </c>
      <c r="O10" s="23">
        <f>N10/'Yearly-改制後'!BB9*100</f>
        <v>0.013638038540593136</v>
      </c>
    </row>
    <row r="11" spans="1:15" ht="13.5" customHeight="1">
      <c r="A11" s="64" t="s">
        <v>748</v>
      </c>
      <c r="B11" s="4">
        <v>7155139</v>
      </c>
      <c r="C11" s="4">
        <v>7152646</v>
      </c>
      <c r="D11" s="4">
        <v>7149632</v>
      </c>
      <c r="E11" s="4">
        <v>7148298</v>
      </c>
      <c r="F11" s="4">
        <v>7146514</v>
      </c>
      <c r="G11" s="4">
        <v>7145502</v>
      </c>
      <c r="H11" s="4">
        <v>7144707</v>
      </c>
      <c r="I11" s="4">
        <v>7142857</v>
      </c>
      <c r="J11" s="4">
        <v>7140866</v>
      </c>
      <c r="K11" s="76">
        <v>7139309</v>
      </c>
      <c r="L11" s="76">
        <v>7137617</v>
      </c>
      <c r="M11" s="4">
        <v>7136789</v>
      </c>
      <c r="N11" s="22">
        <f>M11-'Yearly-改制後'!BB10</f>
        <v>-2104491</v>
      </c>
      <c r="O11" s="23">
        <f>N11/'Yearly-改制後'!BB10*100</f>
        <v>-22.772721960594204</v>
      </c>
    </row>
    <row r="12" spans="1:15" ht="13.5" customHeight="1">
      <c r="A12" s="64" t="s">
        <v>749</v>
      </c>
      <c r="B12" s="4">
        <v>458037</v>
      </c>
      <c r="C12" s="4">
        <v>457995</v>
      </c>
      <c r="D12" s="4">
        <v>457854</v>
      </c>
      <c r="E12" s="4">
        <v>457815</v>
      </c>
      <c r="F12" s="4">
        <v>457811</v>
      </c>
      <c r="G12" s="4">
        <v>457808</v>
      </c>
      <c r="H12" s="4">
        <v>457746</v>
      </c>
      <c r="I12" s="4">
        <v>457788</v>
      </c>
      <c r="J12" s="4">
        <v>457671</v>
      </c>
      <c r="K12" s="76">
        <v>457599</v>
      </c>
      <c r="L12" s="76">
        <v>457587</v>
      </c>
      <c r="M12" s="4">
        <v>457538</v>
      </c>
      <c r="N12" s="22">
        <f>M12-'Yearly-改制後'!BB11</f>
        <v>-1239</v>
      </c>
      <c r="O12" s="23">
        <f>N12/'Yearly-改制後'!BB11*100</f>
        <v>-0.27006584898545477</v>
      </c>
    </row>
    <row r="13" spans="1:15" ht="13.5" customHeight="1">
      <c r="A13" s="64" t="s">
        <v>751</v>
      </c>
      <c r="B13" s="4">
        <v>542513</v>
      </c>
      <c r="C13" s="4">
        <v>542821</v>
      </c>
      <c r="D13" s="4">
        <v>543183</v>
      </c>
      <c r="E13" s="4">
        <v>543600</v>
      </c>
      <c r="F13" s="4">
        <v>544198</v>
      </c>
      <c r="G13" s="4">
        <v>544624</v>
      </c>
      <c r="H13" s="4">
        <v>545204</v>
      </c>
      <c r="I13" s="4">
        <v>545674</v>
      </c>
      <c r="J13" s="4">
        <v>546272</v>
      </c>
      <c r="K13" s="76">
        <v>546672</v>
      </c>
      <c r="L13" s="76">
        <v>546934</v>
      </c>
      <c r="M13" s="4">
        <v>547481</v>
      </c>
      <c r="N13" s="22">
        <f>M13-'Yearly-改制後'!BB13</f>
        <v>9851</v>
      </c>
      <c r="O13" s="23">
        <f>N13/'Yearly-改制後'!BB13*100</f>
        <v>1.832301024868404</v>
      </c>
    </row>
    <row r="14" spans="1:15" ht="13.5" customHeight="1">
      <c r="A14" s="64" t="s">
        <v>752</v>
      </c>
      <c r="B14" s="4">
        <v>563489</v>
      </c>
      <c r="C14" s="4">
        <v>563084</v>
      </c>
      <c r="D14" s="4">
        <v>562473</v>
      </c>
      <c r="E14" s="4">
        <v>562133</v>
      </c>
      <c r="F14" s="4">
        <v>561755</v>
      </c>
      <c r="G14" s="4">
        <v>561495</v>
      </c>
      <c r="H14" s="4">
        <v>561138</v>
      </c>
      <c r="I14" s="4">
        <v>560745</v>
      </c>
      <c r="J14" s="4">
        <v>560271</v>
      </c>
      <c r="K14" s="76">
        <v>559886</v>
      </c>
      <c r="L14" s="76">
        <v>559557</v>
      </c>
      <c r="M14" s="4">
        <v>559189</v>
      </c>
      <c r="N14" s="22">
        <f>M14-'Yearly-改制後'!BB14</f>
        <v>-7943</v>
      </c>
      <c r="O14" s="23">
        <f>N14/'Yearly-改制後'!BB14*100</f>
        <v>-1.4005557789015608</v>
      </c>
    </row>
    <row r="15" spans="1:15" ht="13.5" customHeight="1">
      <c r="A15" s="64" t="s">
        <v>753</v>
      </c>
      <c r="B15" s="4">
        <v>1289295</v>
      </c>
      <c r="C15" s="4">
        <v>1289209</v>
      </c>
      <c r="D15" s="4">
        <v>1288945</v>
      </c>
      <c r="E15" s="4">
        <v>1288923</v>
      </c>
      <c r="F15" s="4">
        <v>1288776</v>
      </c>
      <c r="G15" s="4">
        <v>1288803</v>
      </c>
      <c r="H15" s="4">
        <v>1288970</v>
      </c>
      <c r="I15" s="4">
        <v>1288345</v>
      </c>
      <c r="J15" s="4">
        <v>1287665</v>
      </c>
      <c r="K15" s="76">
        <v>1287450</v>
      </c>
      <c r="L15" s="76">
        <v>1287165</v>
      </c>
      <c r="M15" s="4">
        <v>1287146</v>
      </c>
      <c r="N15" s="22">
        <f>M15-'Yearly-改制後'!BB15</f>
        <v>-4328</v>
      </c>
      <c r="O15" s="23">
        <f>N15/'Yearly-改制後'!BB15*100</f>
        <v>-0.33512095481597</v>
      </c>
    </row>
    <row r="16" spans="1:15" ht="13.5" customHeight="1">
      <c r="A16" s="64" t="s">
        <v>754</v>
      </c>
      <c r="B16" s="4">
        <v>509162</v>
      </c>
      <c r="C16" s="4">
        <v>508586</v>
      </c>
      <c r="D16" s="4">
        <v>508146</v>
      </c>
      <c r="E16" s="4">
        <v>507852</v>
      </c>
      <c r="F16" s="4">
        <v>507421</v>
      </c>
      <c r="G16" s="4">
        <v>507210</v>
      </c>
      <c r="H16" s="4">
        <v>506966</v>
      </c>
      <c r="I16" s="4">
        <v>506530</v>
      </c>
      <c r="J16" s="4">
        <v>506052</v>
      </c>
      <c r="K16" s="76">
        <v>505660</v>
      </c>
      <c r="L16" s="76">
        <v>505371</v>
      </c>
      <c r="M16" s="4">
        <v>505163</v>
      </c>
      <c r="N16" s="22">
        <f>M16-'Yearly-改制後'!BB16</f>
        <v>-9152</v>
      </c>
      <c r="O16" s="23">
        <f>N16/'Yearly-改制後'!BB16*100</f>
        <v>-1.7794542255232688</v>
      </c>
    </row>
    <row r="17" spans="1:15" ht="13.5" customHeight="1">
      <c r="A17" s="64" t="s">
        <v>755</v>
      </c>
      <c r="B17" s="4">
        <v>699236</v>
      </c>
      <c r="C17" s="4">
        <v>698753</v>
      </c>
      <c r="D17" s="4">
        <v>698187</v>
      </c>
      <c r="E17" s="4">
        <v>697752</v>
      </c>
      <c r="F17" s="4">
        <v>697318</v>
      </c>
      <c r="G17" s="4">
        <v>697105</v>
      </c>
      <c r="H17" s="4">
        <v>696691</v>
      </c>
      <c r="I17" s="4">
        <v>696315</v>
      </c>
      <c r="J17" s="4">
        <v>695925</v>
      </c>
      <c r="K17" s="76">
        <v>695628</v>
      </c>
      <c r="L17" s="76">
        <v>695195</v>
      </c>
      <c r="M17" s="4">
        <v>694873</v>
      </c>
      <c r="N17" s="22">
        <f>M17-'Yearly-改制後'!BB17</f>
        <v>-10483</v>
      </c>
      <c r="O17" s="23">
        <f>N17/'Yearly-改制後'!BB17*100</f>
        <v>-1.4861998763744833</v>
      </c>
    </row>
    <row r="18" spans="1:15" ht="13.5" customHeight="1">
      <c r="A18" s="64" t="s">
        <v>756</v>
      </c>
      <c r="B18" s="4">
        <v>519482</v>
      </c>
      <c r="C18" s="4">
        <v>519045</v>
      </c>
      <c r="D18" s="4">
        <v>518507</v>
      </c>
      <c r="E18" s="4">
        <v>518026</v>
      </c>
      <c r="F18" s="4">
        <v>517698</v>
      </c>
      <c r="G18" s="4">
        <v>517339</v>
      </c>
      <c r="H18" s="4">
        <v>517224</v>
      </c>
      <c r="I18" s="4">
        <v>516915</v>
      </c>
      <c r="J18" s="4">
        <v>516531</v>
      </c>
      <c r="K18" s="76">
        <v>516218</v>
      </c>
      <c r="L18" s="76">
        <v>515835</v>
      </c>
      <c r="M18" s="4">
        <v>515320</v>
      </c>
      <c r="N18" s="22">
        <f>M18-'Yearly-改制後'!BB18</f>
        <v>-9463</v>
      </c>
      <c r="O18" s="23">
        <f>N18/'Yearly-改制後'!BB18*100</f>
        <v>-1.8032215220386332</v>
      </c>
    </row>
    <row r="19" spans="1:15" ht="13.5" customHeight="1">
      <c r="A19" s="64" t="s">
        <v>757</v>
      </c>
      <c r="B19" s="4">
        <v>840931</v>
      </c>
      <c r="C19" s="4">
        <v>840408</v>
      </c>
      <c r="D19" s="4">
        <v>839760</v>
      </c>
      <c r="E19" s="4">
        <v>839339</v>
      </c>
      <c r="F19" s="4">
        <v>839001</v>
      </c>
      <c r="G19" s="4">
        <v>838584</v>
      </c>
      <c r="H19" s="4">
        <v>838166</v>
      </c>
      <c r="I19" s="4">
        <v>837700</v>
      </c>
      <c r="J19" s="4">
        <v>837048</v>
      </c>
      <c r="K19" s="76">
        <v>836699</v>
      </c>
      <c r="L19" s="76">
        <v>836243</v>
      </c>
      <c r="M19" s="4">
        <v>835792</v>
      </c>
      <c r="N19" s="22">
        <f>M19-'Yearly-改制後'!BB19</f>
        <v>-12125</v>
      </c>
      <c r="O19" s="23">
        <f>N19/'Yearly-改制後'!BB19*100</f>
        <v>-1.4299748678231476</v>
      </c>
    </row>
    <row r="20" spans="1:15" ht="13.5" customHeight="1">
      <c r="A20" s="64" t="s">
        <v>758</v>
      </c>
      <c r="B20" s="4">
        <v>222244</v>
      </c>
      <c r="C20" s="4">
        <v>222118</v>
      </c>
      <c r="D20" s="4">
        <v>221974</v>
      </c>
      <c r="E20" s="4">
        <v>221817</v>
      </c>
      <c r="F20" s="4">
        <v>221633</v>
      </c>
      <c r="G20" s="4">
        <v>221504</v>
      </c>
      <c r="H20" s="4">
        <v>221408</v>
      </c>
      <c r="I20" s="4">
        <v>221324</v>
      </c>
      <c r="J20" s="4">
        <v>221199</v>
      </c>
      <c r="K20" s="76">
        <v>221098</v>
      </c>
      <c r="L20" s="76">
        <v>220942</v>
      </c>
      <c r="M20" s="4">
        <v>220802</v>
      </c>
      <c r="N20" s="22">
        <f>M20-'Yearly-改制後'!BB20</f>
        <v>-3668</v>
      </c>
      <c r="O20" s="23">
        <f>N20/'Yearly-改制後'!BB20*100</f>
        <v>-1.6340713681115517</v>
      </c>
    </row>
    <row r="21" spans="1:15" ht="13.5" customHeight="1">
      <c r="A21" s="64" t="s">
        <v>759</v>
      </c>
      <c r="B21" s="4">
        <v>331845</v>
      </c>
      <c r="C21" s="4">
        <v>331801</v>
      </c>
      <c r="D21" s="4">
        <v>331633</v>
      </c>
      <c r="E21" s="4">
        <v>331498</v>
      </c>
      <c r="F21" s="4">
        <v>331379</v>
      </c>
      <c r="G21" s="4">
        <v>331372</v>
      </c>
      <c r="H21" s="4">
        <v>331323</v>
      </c>
      <c r="I21" s="4">
        <v>331332</v>
      </c>
      <c r="J21" s="4">
        <v>331223</v>
      </c>
      <c r="K21" s="76">
        <v>331065</v>
      </c>
      <c r="L21" s="76">
        <v>330930</v>
      </c>
      <c r="M21" s="4">
        <v>330911</v>
      </c>
      <c r="N21" s="22">
        <f>M21-'Yearly-改制後'!BB21</f>
        <v>-2481</v>
      </c>
      <c r="O21" s="23">
        <f>N21/'Yearly-改制後'!BB21*100</f>
        <v>-0.7441690262513798</v>
      </c>
    </row>
    <row r="22" spans="1:15" ht="13.5" customHeight="1">
      <c r="A22" s="64" t="s">
        <v>760</v>
      </c>
      <c r="B22" s="4">
        <v>102355</v>
      </c>
      <c r="C22" s="4">
        <v>102336</v>
      </c>
      <c r="D22" s="4">
        <v>102332</v>
      </c>
      <c r="E22" s="4">
        <v>102369</v>
      </c>
      <c r="F22" s="4">
        <v>102396</v>
      </c>
      <c r="G22" s="4">
        <v>102329</v>
      </c>
      <c r="H22" s="4">
        <v>102357</v>
      </c>
      <c r="I22" s="4">
        <v>102406</v>
      </c>
      <c r="J22" s="4">
        <v>102880</v>
      </c>
      <c r="K22" s="76">
        <v>102992</v>
      </c>
      <c r="L22" s="76">
        <v>103104</v>
      </c>
      <c r="M22" s="4">
        <v>103263</v>
      </c>
      <c r="N22" s="22">
        <f>M22-'Yearly-改制後'!BB22</f>
        <v>1505</v>
      </c>
      <c r="O22" s="23">
        <f>N22/'Yearly-改制後'!BB22*100</f>
        <v>1.4789991941665521</v>
      </c>
    </row>
    <row r="23" spans="1:15" ht="13.5" customHeight="1">
      <c r="A23" s="64" t="s">
        <v>761</v>
      </c>
      <c r="B23" s="4">
        <v>372019</v>
      </c>
      <c r="C23" s="4">
        <v>371914</v>
      </c>
      <c r="D23" s="4">
        <v>371882</v>
      </c>
      <c r="E23" s="4">
        <v>372037</v>
      </c>
      <c r="F23" s="4">
        <v>371878</v>
      </c>
      <c r="G23" s="4">
        <v>371837</v>
      </c>
      <c r="H23" s="4">
        <v>371901</v>
      </c>
      <c r="I23" s="4">
        <v>371986</v>
      </c>
      <c r="J23" s="4">
        <v>372019</v>
      </c>
      <c r="K23" s="76">
        <v>372048</v>
      </c>
      <c r="L23" s="76">
        <v>372062</v>
      </c>
      <c r="M23" s="4">
        <v>372100</v>
      </c>
      <c r="N23" s="22">
        <f>M23-'Yearly-改制後'!BB23</f>
        <v>-977</v>
      </c>
      <c r="O23" s="23">
        <f>N23/'Yearly-改制後'!BB23*100</f>
        <v>-0.2618762346646939</v>
      </c>
    </row>
    <row r="24" spans="1:15" ht="13.5" customHeight="1">
      <c r="A24" s="64" t="s">
        <v>762</v>
      </c>
      <c r="B24" s="4">
        <v>434258</v>
      </c>
      <c r="C24" s="4">
        <v>434279</v>
      </c>
      <c r="D24" s="4">
        <v>434492</v>
      </c>
      <c r="E24" s="4">
        <v>434674</v>
      </c>
      <c r="F24" s="4">
        <v>434955</v>
      </c>
      <c r="G24" s="4">
        <v>435238</v>
      </c>
      <c r="H24" s="4">
        <v>435488</v>
      </c>
      <c r="I24" s="4">
        <v>435805</v>
      </c>
      <c r="J24" s="4">
        <v>436220</v>
      </c>
      <c r="K24" s="76">
        <v>436490</v>
      </c>
      <c r="L24" s="76">
        <v>436877</v>
      </c>
      <c r="M24" s="4">
        <v>437337</v>
      </c>
      <c r="N24" s="22">
        <f>M24-'Yearly-改制後'!BB24</f>
        <v>5349</v>
      </c>
      <c r="O24" s="23">
        <f>N24/'Yearly-改制後'!BB24*100</f>
        <v>1.2382288396899914</v>
      </c>
    </row>
    <row r="25" spans="1:15" ht="13.5" customHeight="1">
      <c r="A25" s="64" t="s">
        <v>763</v>
      </c>
      <c r="B25" s="4">
        <v>270273</v>
      </c>
      <c r="C25" s="4">
        <v>270297</v>
      </c>
      <c r="D25" s="4">
        <v>270264</v>
      </c>
      <c r="E25" s="4">
        <v>270463</v>
      </c>
      <c r="F25" s="4">
        <v>270295</v>
      </c>
      <c r="G25" s="4">
        <v>270254</v>
      </c>
      <c r="H25" s="4">
        <v>270125</v>
      </c>
      <c r="I25" s="4">
        <v>269992</v>
      </c>
      <c r="J25" s="4">
        <v>269890</v>
      </c>
      <c r="K25" s="76">
        <v>269804</v>
      </c>
      <c r="L25" s="76">
        <v>269815</v>
      </c>
      <c r="M25" s="4">
        <v>269874</v>
      </c>
      <c r="N25" s="22">
        <f>M25-'Yearly-改制後'!BB25</f>
        <v>-1009</v>
      </c>
      <c r="O25" s="23">
        <f>N25/'Yearly-改制後'!BB25*100</f>
        <v>-0.37248553803671697</v>
      </c>
    </row>
    <row r="26" spans="1:15" ht="13.5" customHeight="1">
      <c r="A26" s="64" t="s">
        <v>764</v>
      </c>
      <c r="B26" s="4">
        <v>145528</v>
      </c>
      <c r="C26" s="4">
        <v>145483</v>
      </c>
      <c r="D26" s="4">
        <v>145528</v>
      </c>
      <c r="E26" s="4">
        <v>145608</v>
      </c>
      <c r="F26" s="4">
        <v>145668</v>
      </c>
      <c r="G26" s="4">
        <v>145721</v>
      </c>
      <c r="H26" s="4">
        <v>145979</v>
      </c>
      <c r="I26" s="4">
        <v>146206</v>
      </c>
      <c r="J26" s="4">
        <v>147005</v>
      </c>
      <c r="K26" s="76">
        <v>147285</v>
      </c>
      <c r="L26" s="76">
        <v>147466</v>
      </c>
      <c r="M26" s="4">
        <v>147709</v>
      </c>
      <c r="N26" s="22">
        <f>M26-'Yearly-改制後'!BB26</f>
        <v>7480</v>
      </c>
      <c r="O26" s="23">
        <f>N26/'Yearly-改制後'!BB26*100</f>
        <v>5.334132026898859</v>
      </c>
    </row>
    <row r="27" spans="1:15" ht="13.5" customHeight="1">
      <c r="A27" s="30" t="s">
        <v>765</v>
      </c>
      <c r="B27" s="4">
        <v>132995</v>
      </c>
      <c r="C27" s="4">
        <v>132960</v>
      </c>
      <c r="D27" s="4">
        <v>132998</v>
      </c>
      <c r="E27" s="4">
        <v>133086</v>
      </c>
      <c r="F27" s="4">
        <v>133150</v>
      </c>
      <c r="G27" s="4">
        <v>133185</v>
      </c>
      <c r="H27" s="4">
        <v>133448</v>
      </c>
      <c r="I27" s="4">
        <v>133656</v>
      </c>
      <c r="J27" s="4">
        <v>134419</v>
      </c>
      <c r="K27" s="76">
        <v>134687</v>
      </c>
      <c r="L27" s="76">
        <v>134858</v>
      </c>
      <c r="M27" s="4">
        <v>135114</v>
      </c>
      <c r="N27" s="22">
        <f>M27-'Yearly-改制後'!BB27</f>
        <v>7391</v>
      </c>
      <c r="O27" s="23">
        <f>N27/'Yearly-改制後'!BB27*100</f>
        <v>5.786741620538196</v>
      </c>
    </row>
    <row r="28" spans="1:15" ht="13.5" customHeight="1">
      <c r="A28" s="30" t="s">
        <v>766</v>
      </c>
      <c r="B28" s="4">
        <v>12533</v>
      </c>
      <c r="C28" s="4">
        <v>12523</v>
      </c>
      <c r="D28" s="4">
        <v>12530</v>
      </c>
      <c r="E28" s="4">
        <v>12522</v>
      </c>
      <c r="F28" s="4">
        <v>12518</v>
      </c>
      <c r="G28" s="4">
        <v>12536</v>
      </c>
      <c r="H28" s="4">
        <v>12531</v>
      </c>
      <c r="I28" s="4">
        <v>12550</v>
      </c>
      <c r="J28" s="4">
        <v>12586</v>
      </c>
      <c r="K28" s="76">
        <v>12598</v>
      </c>
      <c r="L28" s="76">
        <v>12608</v>
      </c>
      <c r="M28" s="4">
        <v>12595</v>
      </c>
      <c r="N28" s="22">
        <f>M28-'Yearly-改制後'!BB28</f>
        <v>89</v>
      </c>
      <c r="O28" s="23">
        <f>N28/'Yearly-改制後'!BB28*100</f>
        <v>0.7116584039660963</v>
      </c>
    </row>
    <row r="29" spans="1:15" ht="12">
      <c r="A29" s="35" t="s">
        <v>186</v>
      </c>
      <c r="B29" s="39">
        <f>SUM(B$5:B$7,B$12:B$13,B$23:B$24)</f>
        <v>10591837</v>
      </c>
      <c r="C29" s="39">
        <f aca="true" t="shared" si="0" ref="C29:M29">SUM(C$5:C$7,C$12:C$13,C$23:C$24)</f>
        <v>10594227</v>
      </c>
      <c r="D29" s="39">
        <f t="shared" si="0"/>
        <v>10596868</v>
      </c>
      <c r="E29" s="39">
        <f t="shared" si="0"/>
        <v>10599943</v>
      </c>
      <c r="F29" s="39">
        <f t="shared" si="0"/>
        <v>10604613</v>
      </c>
      <c r="G29" s="39">
        <f t="shared" si="0"/>
        <v>10608975</v>
      </c>
      <c r="H29" s="39">
        <f t="shared" si="0"/>
        <v>10614233</v>
      </c>
      <c r="I29" s="39">
        <f t="shared" si="0"/>
        <v>10616976</v>
      </c>
      <c r="J29" s="39">
        <f>SUM(J$5:J$7,J$12:J$13,J$23:J$24)</f>
        <v>10620111</v>
      </c>
      <c r="K29" s="39">
        <f t="shared" si="0"/>
        <v>10625833</v>
      </c>
      <c r="L29" s="39">
        <f t="shared" si="0"/>
        <v>10631061</v>
      </c>
      <c r="M29" s="39">
        <f t="shared" si="0"/>
        <v>10637131</v>
      </c>
      <c r="N29" s="39">
        <f>M29-'Yearly-改制後'!BA31</f>
        <v>159324</v>
      </c>
      <c r="O29" s="81">
        <f>N29/'Yearly-改制後'!BA31*100</f>
        <v>1.5205853667661564</v>
      </c>
    </row>
    <row r="30" spans="1:15" ht="12">
      <c r="A30" s="36" t="s">
        <v>187</v>
      </c>
      <c r="B30" s="39">
        <f aca="true" t="shared" si="1" ref="B30:M30">SUM(B$14:B$17,B$8)</f>
        <v>5807294</v>
      </c>
      <c r="C30" s="39">
        <f t="shared" si="1"/>
        <v>5807193</v>
      </c>
      <c r="D30" s="39">
        <f t="shared" si="1"/>
        <v>5806550</v>
      </c>
      <c r="E30" s="39">
        <f t="shared" si="1"/>
        <v>5806982</v>
      </c>
      <c r="F30" s="39">
        <f t="shared" si="1"/>
        <v>5807683</v>
      </c>
      <c r="G30" s="39">
        <f t="shared" si="1"/>
        <v>5808804</v>
      </c>
      <c r="H30" s="39">
        <f t="shared" si="1"/>
        <v>5810021</v>
      </c>
      <c r="I30" s="39">
        <f t="shared" si="1"/>
        <v>5810071</v>
      </c>
      <c r="J30" s="39">
        <f t="shared" si="1"/>
        <v>5809800</v>
      </c>
      <c r="K30" s="39">
        <f t="shared" si="1"/>
        <v>5811323</v>
      </c>
      <c r="L30" s="39">
        <f t="shared" si="1"/>
        <v>5812246</v>
      </c>
      <c r="M30" s="39">
        <f t="shared" si="1"/>
        <v>5813610</v>
      </c>
      <c r="N30" s="39">
        <f>M30-'Yearly-改制後'!BA32</f>
        <v>25368</v>
      </c>
      <c r="O30" s="81">
        <f>N30/'Yearly-改制後'!BA32*100</f>
        <v>0.4382677849336638</v>
      </c>
    </row>
    <row r="31" spans="1:15" ht="12">
      <c r="A31" s="36" t="s">
        <v>188</v>
      </c>
      <c r="B31" s="39">
        <f aca="true" t="shared" si="2" ref="B31:M31">SUM(B$9:B$10,B$18:B$19,B$22,B$25)</f>
        <v>6397320</v>
      </c>
      <c r="C31" s="39">
        <f t="shared" si="2"/>
        <v>6396113</v>
      </c>
      <c r="D31" s="39">
        <f t="shared" si="2"/>
        <v>6394260</v>
      </c>
      <c r="E31" s="39">
        <f t="shared" si="2"/>
        <v>6393556</v>
      </c>
      <c r="F31" s="39">
        <f t="shared" si="2"/>
        <v>6392373</v>
      </c>
      <c r="G31" s="39">
        <f t="shared" si="2"/>
        <v>6391986</v>
      </c>
      <c r="H31" s="39">
        <f t="shared" si="2"/>
        <v>6391786</v>
      </c>
      <c r="I31" s="39">
        <f t="shared" si="2"/>
        <v>6390932</v>
      </c>
      <c r="J31" s="39">
        <f t="shared" si="2"/>
        <v>6390180</v>
      </c>
      <c r="K31" s="39">
        <f t="shared" si="2"/>
        <v>6389691</v>
      </c>
      <c r="L31" s="39">
        <f t="shared" si="2"/>
        <v>6389420</v>
      </c>
      <c r="M31" s="39">
        <f t="shared" si="2"/>
        <v>6389653</v>
      </c>
      <c r="N31" s="39">
        <f>M31-'Yearly-改制後'!BA33</f>
        <v>-26219</v>
      </c>
      <c r="O31" s="81">
        <f>N31/'Yearly-改制後'!BA33*100</f>
        <v>-0.40865840216263666</v>
      </c>
    </row>
    <row r="32" spans="1:15" ht="12">
      <c r="A32" s="36" t="s">
        <v>189</v>
      </c>
      <c r="B32" s="40">
        <f aca="true" t="shared" si="3" ref="B32:M32">SUM(B$20:B$21)</f>
        <v>554089</v>
      </c>
      <c r="C32" s="40">
        <f t="shared" si="3"/>
        <v>553919</v>
      </c>
      <c r="D32" s="40">
        <f t="shared" si="3"/>
        <v>553607</v>
      </c>
      <c r="E32" s="40">
        <f t="shared" si="3"/>
        <v>553315</v>
      </c>
      <c r="F32" s="40">
        <f t="shared" si="3"/>
        <v>553012</v>
      </c>
      <c r="G32" s="40">
        <f t="shared" si="3"/>
        <v>552876</v>
      </c>
      <c r="H32" s="40">
        <f t="shared" si="3"/>
        <v>552731</v>
      </c>
      <c r="I32" s="40">
        <f t="shared" si="3"/>
        <v>552656</v>
      </c>
      <c r="J32" s="40">
        <f t="shared" si="3"/>
        <v>552422</v>
      </c>
      <c r="K32" s="40">
        <f t="shared" si="3"/>
        <v>552163</v>
      </c>
      <c r="L32" s="40">
        <f t="shared" si="3"/>
        <v>551872</v>
      </c>
      <c r="M32" s="40">
        <f t="shared" si="3"/>
        <v>551713</v>
      </c>
      <c r="N32" s="39">
        <f>M32-'Yearly-改制後'!BA34</f>
        <v>-7005</v>
      </c>
      <c r="O32" s="81">
        <f>N32/'Yearly-改制後'!BA34*100</f>
        <v>-1.2537630790488223</v>
      </c>
    </row>
    <row r="33" spans="1:13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1:13" ht="14.25">
      <c r="A34" s="95" t="s">
        <v>855</v>
      </c>
      <c r="B34" s="96">
        <v>42745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1"/>
    </row>
    <row r="35" spans="1:13" ht="14.25">
      <c r="A35" s="5"/>
      <c r="B35" s="78"/>
      <c r="C35" s="3"/>
      <c r="D35" s="3"/>
      <c r="E35" s="3"/>
      <c r="F35" s="3"/>
      <c r="G35" s="3"/>
      <c r="H35" s="3"/>
      <c r="I35" s="3"/>
      <c r="J35" s="3"/>
      <c r="K35" s="3"/>
      <c r="L35" s="3"/>
      <c r="M35" s="11"/>
    </row>
    <row r="36" spans="1:13" ht="14.25">
      <c r="A36" s="5"/>
      <c r="B36" s="78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7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4" width="11.66015625" style="24" hidden="1" customWidth="1"/>
    <col min="15" max="15" width="11.33203125" style="24" hidden="1" customWidth="1"/>
    <col min="16" max="16384" width="9.33203125" style="24" customWidth="1"/>
  </cols>
  <sheetData>
    <row r="1" spans="1:13" s="2" customFormat="1" ht="17.25" customHeight="1">
      <c r="A1" s="102" t="s">
        <v>896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5" s="6" customFormat="1" ht="23.25" customHeight="1">
      <c r="A2" s="51" t="s">
        <v>0</v>
      </c>
      <c r="B2" s="25" t="s">
        <v>897</v>
      </c>
      <c r="C2" s="25" t="s">
        <v>898</v>
      </c>
      <c r="D2" s="25" t="s">
        <v>899</v>
      </c>
      <c r="E2" s="25" t="s">
        <v>900</v>
      </c>
      <c r="F2" s="25" t="s">
        <v>901</v>
      </c>
      <c r="G2" s="25" t="s">
        <v>902</v>
      </c>
      <c r="H2" s="25" t="s">
        <v>903</v>
      </c>
      <c r="I2" s="25" t="s">
        <v>904</v>
      </c>
      <c r="J2" s="25" t="s">
        <v>905</v>
      </c>
      <c r="K2" s="25" t="s">
        <v>906</v>
      </c>
      <c r="L2" s="25" t="s">
        <v>907</v>
      </c>
      <c r="M2" s="25" t="s">
        <v>908</v>
      </c>
      <c r="N2" s="46" t="s">
        <v>51</v>
      </c>
      <c r="O2" s="46" t="s">
        <v>90</v>
      </c>
    </row>
    <row r="3" spans="1:15" s="48" customFormat="1" ht="23.25" customHeight="1">
      <c r="A3" s="61" t="s">
        <v>202</v>
      </c>
      <c r="B3" s="62" t="s">
        <v>265</v>
      </c>
      <c r="C3" s="49" t="s">
        <v>266</v>
      </c>
      <c r="D3" s="49" t="s">
        <v>267</v>
      </c>
      <c r="E3" s="62" t="s">
        <v>201</v>
      </c>
      <c r="F3" s="62" t="s">
        <v>203</v>
      </c>
      <c r="G3" s="62" t="s">
        <v>204</v>
      </c>
      <c r="H3" s="62" t="s">
        <v>205</v>
      </c>
      <c r="I3" s="62" t="s">
        <v>206</v>
      </c>
      <c r="J3" s="62" t="s">
        <v>207</v>
      </c>
      <c r="K3" s="62" t="s">
        <v>208</v>
      </c>
      <c r="L3" s="63" t="s">
        <v>209</v>
      </c>
      <c r="M3" s="62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23440278</v>
      </c>
      <c r="C4" s="4">
        <v>23445534</v>
      </c>
      <c r="D4" s="4">
        <v>23449287</v>
      </c>
      <c r="E4" s="4">
        <v>23452387</v>
      </c>
      <c r="F4" s="4">
        <v>23456545</v>
      </c>
      <c r="G4" s="4">
        <v>23461562</v>
      </c>
      <c r="H4" s="4">
        <v>23461708</v>
      </c>
      <c r="I4" s="4">
        <v>23465003</v>
      </c>
      <c r="J4" s="4">
        <v>23468748</v>
      </c>
      <c r="K4" s="76">
        <v>23476640</v>
      </c>
      <c r="L4" s="76">
        <v>23483793</v>
      </c>
      <c r="M4" s="82">
        <v>23492074</v>
      </c>
      <c r="N4" s="22">
        <f>M4-'Yearly-改制後'!BB4</f>
        <v>58321</v>
      </c>
      <c r="O4" s="23">
        <f>N4/'Yearly-改制後'!BB4*100</f>
        <v>0.24887605497932835</v>
      </c>
    </row>
    <row r="5" spans="1:15" ht="13.5" customHeight="1">
      <c r="A5" s="30" t="s">
        <v>780</v>
      </c>
      <c r="B5" s="4">
        <v>3967571</v>
      </c>
      <c r="C5" s="4">
        <v>3967419</v>
      </c>
      <c r="D5" s="4">
        <v>3965649</v>
      </c>
      <c r="E5" s="4">
        <v>3964888</v>
      </c>
      <c r="F5" s="4">
        <v>3965926</v>
      </c>
      <c r="G5" s="4">
        <v>3966052</v>
      </c>
      <c r="H5" s="4">
        <v>3966071</v>
      </c>
      <c r="I5" s="4">
        <v>3966533</v>
      </c>
      <c r="J5" s="4">
        <v>3967483</v>
      </c>
      <c r="K5" s="76">
        <v>3968921</v>
      </c>
      <c r="L5" s="76">
        <v>3969855</v>
      </c>
      <c r="M5" s="4">
        <v>3970644</v>
      </c>
      <c r="N5" s="22">
        <f>M5-'Yearly-改制後'!BB5</f>
        <v>3826</v>
      </c>
      <c r="O5" s="23">
        <f>N5/'Yearly-改制後'!BB5*100</f>
        <v>0.09645010181964486</v>
      </c>
    </row>
    <row r="6" spans="1:15" ht="13.5" customHeight="1">
      <c r="A6" s="64" t="s">
        <v>746</v>
      </c>
      <c r="B6" s="4">
        <v>2704133</v>
      </c>
      <c r="C6" s="4">
        <v>2705113</v>
      </c>
      <c r="D6" s="4">
        <v>2705958</v>
      </c>
      <c r="E6" s="4">
        <v>2705949</v>
      </c>
      <c r="F6" s="4">
        <v>2705921</v>
      </c>
      <c r="G6" s="4">
        <v>2706030</v>
      </c>
      <c r="H6" s="4">
        <v>2703444</v>
      </c>
      <c r="I6" s="4">
        <v>2701571</v>
      </c>
      <c r="J6" s="4">
        <v>2700115</v>
      </c>
      <c r="K6" s="76">
        <v>2701514</v>
      </c>
      <c r="L6" s="76">
        <v>2702809</v>
      </c>
      <c r="M6" s="4">
        <v>2704810</v>
      </c>
      <c r="N6" s="22">
        <f>M6-'Yearly-改制後'!BB6</f>
        <v>2495</v>
      </c>
      <c r="O6" s="23">
        <f>N6/'Yearly-改制後'!BB6*100</f>
        <v>0.09232824448667161</v>
      </c>
    </row>
    <row r="7" spans="1:15" ht="13.5" customHeight="1">
      <c r="A7" s="83" t="s">
        <v>909</v>
      </c>
      <c r="B7" s="4">
        <v>2061501</v>
      </c>
      <c r="C7" s="4">
        <v>2065966</v>
      </c>
      <c r="D7" s="4">
        <v>2072736</v>
      </c>
      <c r="E7" s="4">
        <v>2077929</v>
      </c>
      <c r="F7" s="4">
        <v>2082165</v>
      </c>
      <c r="G7" s="4">
        <v>2086081</v>
      </c>
      <c r="H7" s="4">
        <v>2089553</v>
      </c>
      <c r="I7" s="4">
        <v>2092977</v>
      </c>
      <c r="J7" s="4">
        <v>2096432</v>
      </c>
      <c r="K7" s="76">
        <v>2099583</v>
      </c>
      <c r="L7" s="76">
        <v>2102513</v>
      </c>
      <c r="M7" s="4">
        <v>2105780</v>
      </c>
      <c r="N7" s="22">
        <f>M7-'Yearly-改制後'!BB12</f>
        <v>47452</v>
      </c>
      <c r="O7" s="23">
        <f>N7/'Yearly-改制後'!BB12*100</f>
        <v>2.305366297305386</v>
      </c>
    </row>
    <row r="8" spans="1:15" ht="13.5" customHeight="1">
      <c r="A8" s="83" t="s">
        <v>781</v>
      </c>
      <c r="B8" s="4">
        <v>2721709</v>
      </c>
      <c r="C8" s="4">
        <v>2723479</v>
      </c>
      <c r="D8" s="4">
        <v>2725497</v>
      </c>
      <c r="E8" s="4">
        <v>2727460</v>
      </c>
      <c r="F8" s="4">
        <v>2729291</v>
      </c>
      <c r="G8" s="4">
        <v>2731500</v>
      </c>
      <c r="H8" s="4">
        <v>2733761</v>
      </c>
      <c r="I8" s="4">
        <v>2736813</v>
      </c>
      <c r="J8" s="4">
        <v>2738553</v>
      </c>
      <c r="K8" s="76">
        <v>2740634</v>
      </c>
      <c r="L8" s="76">
        <v>2742503</v>
      </c>
      <c r="M8" s="4">
        <v>2744445</v>
      </c>
      <c r="N8" s="22">
        <f>M8-'Yearly-改制後'!BB7</f>
        <v>24610</v>
      </c>
      <c r="O8" s="23">
        <f>N8/'Yearly-改制後'!BB7*100</f>
        <v>0.9048343006101474</v>
      </c>
    </row>
    <row r="9" spans="1:15" ht="13.5" customHeight="1">
      <c r="A9" s="83" t="s">
        <v>782</v>
      </c>
      <c r="B9" s="4">
        <v>1884641</v>
      </c>
      <c r="C9" s="4">
        <v>1884863</v>
      </c>
      <c r="D9" s="4">
        <v>1885106</v>
      </c>
      <c r="E9" s="4">
        <v>1885287</v>
      </c>
      <c r="F9" s="4">
        <v>1885240</v>
      </c>
      <c r="G9" s="4">
        <v>1885376</v>
      </c>
      <c r="H9" s="4">
        <v>1885077</v>
      </c>
      <c r="I9" s="4">
        <v>1885079</v>
      </c>
      <c r="J9" s="4">
        <v>1885037</v>
      </c>
      <c r="K9" s="76">
        <v>1885175</v>
      </c>
      <c r="L9" s="76">
        <v>1885390</v>
      </c>
      <c r="M9" s="4">
        <v>1885541</v>
      </c>
      <c r="N9" s="22">
        <f>M9-'Yearly-改制後'!BB8</f>
        <v>1257</v>
      </c>
      <c r="O9" s="23">
        <f>N9/'Yearly-改制後'!BB8*100</f>
        <v>0.06670968919759442</v>
      </c>
    </row>
    <row r="10" spans="1:15" ht="13.5" customHeight="1">
      <c r="A10" s="64" t="s">
        <v>747</v>
      </c>
      <c r="B10" s="4">
        <v>2779355</v>
      </c>
      <c r="C10" s="4">
        <v>2779527</v>
      </c>
      <c r="D10" s="4">
        <v>2779136</v>
      </c>
      <c r="E10" s="4">
        <v>2778914</v>
      </c>
      <c r="F10" s="4">
        <v>2778793</v>
      </c>
      <c r="G10" s="4">
        <v>2778835</v>
      </c>
      <c r="H10" s="4">
        <v>2778276</v>
      </c>
      <c r="I10" s="4">
        <v>2777948</v>
      </c>
      <c r="J10" s="4">
        <v>2777870</v>
      </c>
      <c r="K10" s="76">
        <v>2778249</v>
      </c>
      <c r="L10" s="76">
        <v>2778512</v>
      </c>
      <c r="M10" s="4">
        <v>2778918</v>
      </c>
      <c r="N10" s="22">
        <f>M10-'Yearly-改制後'!BB9</f>
        <v>-74</v>
      </c>
      <c r="O10" s="23">
        <f>N10/'Yearly-改制後'!BB9*100</f>
        <v>-0.002662836021118449</v>
      </c>
    </row>
    <row r="11" spans="1:15" ht="13.5" customHeight="1">
      <c r="A11" s="64" t="s">
        <v>748</v>
      </c>
      <c r="B11" s="4">
        <v>7180643</v>
      </c>
      <c r="C11" s="4">
        <v>7178156</v>
      </c>
      <c r="D11" s="4">
        <v>7173777</v>
      </c>
      <c r="E11" s="4">
        <v>7170052</v>
      </c>
      <c r="F11" s="4">
        <v>7167094</v>
      </c>
      <c r="G11" s="4">
        <v>7165361</v>
      </c>
      <c r="H11" s="4">
        <v>7162559</v>
      </c>
      <c r="I11" s="4">
        <v>7160459</v>
      </c>
      <c r="J11" s="4">
        <v>7158808</v>
      </c>
      <c r="K11" s="76">
        <v>7157748</v>
      </c>
      <c r="L11" s="76">
        <v>7157133</v>
      </c>
      <c r="M11" s="4">
        <v>7156590</v>
      </c>
      <c r="N11" s="22">
        <f>M11-'Yearly-改制後'!BB10</f>
        <v>-2084690</v>
      </c>
      <c r="O11" s="23">
        <f>N11/'Yearly-改制後'!BB10*100</f>
        <v>-22.558455105786212</v>
      </c>
    </row>
    <row r="12" spans="1:15" ht="13.5" customHeight="1">
      <c r="A12" s="64" t="s">
        <v>749</v>
      </c>
      <c r="B12" s="4">
        <v>458691</v>
      </c>
      <c r="C12" s="4">
        <v>458490</v>
      </c>
      <c r="D12" s="4">
        <v>458370</v>
      </c>
      <c r="E12" s="4">
        <v>458273</v>
      </c>
      <c r="F12" s="4">
        <v>458250</v>
      </c>
      <c r="G12" s="4">
        <v>458313</v>
      </c>
      <c r="H12" s="4">
        <v>458299</v>
      </c>
      <c r="I12" s="4">
        <v>458375</v>
      </c>
      <c r="J12" s="4">
        <v>458261</v>
      </c>
      <c r="K12" s="76">
        <v>458078</v>
      </c>
      <c r="L12" s="76">
        <v>458070</v>
      </c>
      <c r="M12" s="4">
        <v>458117</v>
      </c>
      <c r="N12" s="22">
        <f>M12-'Yearly-改制後'!BB11</f>
        <v>-660</v>
      </c>
      <c r="O12" s="23">
        <f>N12/'Yearly-改制後'!BB11*100</f>
        <v>-0.14386074280096867</v>
      </c>
    </row>
    <row r="13" spans="1:15" ht="13.5" customHeight="1">
      <c r="A13" s="64" t="s">
        <v>751</v>
      </c>
      <c r="B13" s="4">
        <v>537907</v>
      </c>
      <c r="C13" s="4">
        <v>537978</v>
      </c>
      <c r="D13" s="4">
        <v>538071</v>
      </c>
      <c r="E13" s="4">
        <v>538153</v>
      </c>
      <c r="F13" s="4">
        <v>538712</v>
      </c>
      <c r="G13" s="4">
        <v>539173</v>
      </c>
      <c r="H13" s="4">
        <v>539620</v>
      </c>
      <c r="I13" s="4">
        <v>540193</v>
      </c>
      <c r="J13" s="4">
        <v>540605</v>
      </c>
      <c r="K13" s="76">
        <v>541078</v>
      </c>
      <c r="L13" s="76">
        <v>541527</v>
      </c>
      <c r="M13" s="4">
        <v>542042</v>
      </c>
      <c r="N13" s="22">
        <f>M13-'Yearly-改制後'!BB13</f>
        <v>4412</v>
      </c>
      <c r="O13" s="23">
        <f>N13/'Yearly-改制後'!BB13*100</f>
        <v>0.8206387292375797</v>
      </c>
    </row>
    <row r="14" spans="1:15" ht="13.5" customHeight="1">
      <c r="A14" s="64" t="s">
        <v>752</v>
      </c>
      <c r="B14" s="4">
        <v>567092</v>
      </c>
      <c r="C14" s="4">
        <v>567004</v>
      </c>
      <c r="D14" s="4">
        <v>566585</v>
      </c>
      <c r="E14" s="4">
        <v>566199</v>
      </c>
      <c r="F14" s="4">
        <v>565795</v>
      </c>
      <c r="G14" s="4">
        <v>565704</v>
      </c>
      <c r="H14" s="4">
        <v>565300</v>
      </c>
      <c r="I14" s="4">
        <v>564855</v>
      </c>
      <c r="J14" s="4">
        <v>564549</v>
      </c>
      <c r="K14" s="76">
        <v>564305</v>
      </c>
      <c r="L14" s="76">
        <v>564111</v>
      </c>
      <c r="M14" s="4">
        <v>563912</v>
      </c>
      <c r="N14" s="22">
        <f>M14-'Yearly-改制後'!BB14</f>
        <v>-3220</v>
      </c>
      <c r="O14" s="23">
        <f>N14/'Yearly-改制後'!BB14*100</f>
        <v>-0.567769055528519</v>
      </c>
    </row>
    <row r="15" spans="1:15" ht="13.5" customHeight="1">
      <c r="A15" s="64" t="s">
        <v>753</v>
      </c>
      <c r="B15" s="4">
        <v>1291312</v>
      </c>
      <c r="C15" s="4">
        <v>1291053</v>
      </c>
      <c r="D15" s="4">
        <v>1290495</v>
      </c>
      <c r="E15" s="4">
        <v>1289792</v>
      </c>
      <c r="F15" s="4">
        <v>1289506</v>
      </c>
      <c r="G15" s="4">
        <v>1289274</v>
      </c>
      <c r="H15" s="4">
        <v>1288930</v>
      </c>
      <c r="I15" s="4">
        <v>1288529</v>
      </c>
      <c r="J15" s="4">
        <v>1288295</v>
      </c>
      <c r="K15" s="76">
        <v>1288346</v>
      </c>
      <c r="L15" s="76">
        <v>1288696</v>
      </c>
      <c r="M15" s="4">
        <v>1289072</v>
      </c>
      <c r="N15" s="22">
        <f>M15-'Yearly-改制後'!BB15</f>
        <v>-2402</v>
      </c>
      <c r="O15" s="23">
        <f>N15/'Yearly-改制後'!BB15*100</f>
        <v>-0.18598903268668204</v>
      </c>
    </row>
    <row r="16" spans="1:15" ht="13.5" customHeight="1">
      <c r="A16" s="64" t="s">
        <v>754</v>
      </c>
      <c r="B16" s="4">
        <v>513970</v>
      </c>
      <c r="C16" s="4">
        <v>513696</v>
      </c>
      <c r="D16" s="4">
        <v>513092</v>
      </c>
      <c r="E16" s="4">
        <v>512460</v>
      </c>
      <c r="F16" s="4">
        <v>511940</v>
      </c>
      <c r="G16" s="4">
        <v>511518</v>
      </c>
      <c r="H16" s="4">
        <v>511060</v>
      </c>
      <c r="I16" s="4">
        <v>510632</v>
      </c>
      <c r="J16" s="4">
        <v>510094</v>
      </c>
      <c r="K16" s="76">
        <v>509911</v>
      </c>
      <c r="L16" s="76">
        <v>509738</v>
      </c>
      <c r="M16" s="4">
        <v>509490</v>
      </c>
      <c r="N16" s="22">
        <f>M16-'Yearly-改制後'!BB16</f>
        <v>-4825</v>
      </c>
      <c r="O16" s="23">
        <f>N16/'Yearly-改制後'!BB16*100</f>
        <v>-0.9381410225251062</v>
      </c>
    </row>
    <row r="17" spans="1:15" ht="13.5" customHeight="1">
      <c r="A17" s="64" t="s">
        <v>755</v>
      </c>
      <c r="B17" s="4">
        <v>704784</v>
      </c>
      <c r="C17" s="4">
        <v>704241</v>
      </c>
      <c r="D17" s="4">
        <v>703407</v>
      </c>
      <c r="E17" s="4">
        <v>702881</v>
      </c>
      <c r="F17" s="4">
        <v>702304</v>
      </c>
      <c r="G17" s="4">
        <v>701898</v>
      </c>
      <c r="H17" s="4">
        <v>701280</v>
      </c>
      <c r="I17" s="4">
        <v>700846</v>
      </c>
      <c r="J17" s="4">
        <v>700437</v>
      </c>
      <c r="K17" s="76">
        <v>700127</v>
      </c>
      <c r="L17" s="76">
        <v>699793</v>
      </c>
      <c r="M17" s="4">
        <v>699633</v>
      </c>
      <c r="N17" s="22">
        <f>M17-'Yearly-改制後'!BB17</f>
        <v>-5723</v>
      </c>
      <c r="O17" s="23">
        <f>N17/'Yearly-改制後'!BB17*100</f>
        <v>-0.8113633399304747</v>
      </c>
    </row>
    <row r="18" spans="1:15" ht="13.5" customHeight="1">
      <c r="A18" s="64" t="s">
        <v>756</v>
      </c>
      <c r="B18" s="4">
        <v>524276</v>
      </c>
      <c r="C18" s="4">
        <v>523835</v>
      </c>
      <c r="D18" s="4">
        <v>523162</v>
      </c>
      <c r="E18" s="4">
        <v>522587</v>
      </c>
      <c r="F18" s="4">
        <v>522065</v>
      </c>
      <c r="G18" s="4">
        <v>521591</v>
      </c>
      <c r="H18" s="4">
        <v>521186</v>
      </c>
      <c r="I18" s="4">
        <v>520910</v>
      </c>
      <c r="J18" s="4">
        <v>520670</v>
      </c>
      <c r="K18" s="76">
        <v>520424</v>
      </c>
      <c r="L18" s="76">
        <v>520119</v>
      </c>
      <c r="M18" s="4">
        <v>519839</v>
      </c>
      <c r="N18" s="22">
        <f>M18-'Yearly-改制後'!BB18</f>
        <v>-4944</v>
      </c>
      <c r="O18" s="23">
        <f>N18/'Yearly-改制後'!BB18*100</f>
        <v>-0.9421036885722289</v>
      </c>
    </row>
    <row r="19" spans="1:15" ht="13.5" customHeight="1">
      <c r="A19" s="64" t="s">
        <v>757</v>
      </c>
      <c r="B19" s="4">
        <v>847155</v>
      </c>
      <c r="C19" s="4">
        <v>846650</v>
      </c>
      <c r="D19" s="4">
        <v>845779</v>
      </c>
      <c r="E19" s="4">
        <v>845079</v>
      </c>
      <c r="F19" s="4">
        <v>844445</v>
      </c>
      <c r="G19" s="4">
        <v>843981</v>
      </c>
      <c r="H19" s="4">
        <v>843522</v>
      </c>
      <c r="I19" s="4">
        <v>842976</v>
      </c>
      <c r="J19" s="4">
        <v>842425</v>
      </c>
      <c r="K19" s="76">
        <v>842097</v>
      </c>
      <c r="L19" s="76">
        <v>841669</v>
      </c>
      <c r="M19" s="4">
        <v>841253</v>
      </c>
      <c r="N19" s="22">
        <f>M19-'Yearly-改制後'!BB19</f>
        <v>-6664</v>
      </c>
      <c r="O19" s="23">
        <f>N19/'Yearly-改制後'!BB19*100</f>
        <v>-0.7859259809627592</v>
      </c>
    </row>
    <row r="20" spans="1:15" ht="13.5" customHeight="1">
      <c r="A20" s="64" t="s">
        <v>758</v>
      </c>
      <c r="B20" s="4">
        <v>224218</v>
      </c>
      <c r="C20" s="4">
        <v>224092</v>
      </c>
      <c r="D20" s="4">
        <v>223831</v>
      </c>
      <c r="E20" s="4">
        <v>223559</v>
      </c>
      <c r="F20" s="4">
        <v>223326</v>
      </c>
      <c r="G20" s="4">
        <v>223189</v>
      </c>
      <c r="H20" s="4">
        <v>223025</v>
      </c>
      <c r="I20" s="4">
        <v>222967</v>
      </c>
      <c r="J20" s="4">
        <v>222910</v>
      </c>
      <c r="K20" s="76">
        <v>222708</v>
      </c>
      <c r="L20" s="76">
        <v>222645</v>
      </c>
      <c r="M20" s="4">
        <v>222452</v>
      </c>
      <c r="N20" s="22">
        <f>M20-'Yearly-改制後'!BB20</f>
        <v>-2018</v>
      </c>
      <c r="O20" s="23">
        <f>N20/'Yearly-改制後'!BB20*100</f>
        <v>-0.8990065487592998</v>
      </c>
    </row>
    <row r="21" spans="1:15" ht="13.5" customHeight="1">
      <c r="A21" s="64" t="s">
        <v>759</v>
      </c>
      <c r="B21" s="4">
        <v>333240</v>
      </c>
      <c r="C21" s="4">
        <v>333070</v>
      </c>
      <c r="D21" s="4">
        <v>332837</v>
      </c>
      <c r="E21" s="4">
        <v>332674</v>
      </c>
      <c r="F21" s="4">
        <v>332472</v>
      </c>
      <c r="G21" s="4">
        <v>332424</v>
      </c>
      <c r="H21" s="4">
        <v>332242</v>
      </c>
      <c r="I21" s="4">
        <v>332091</v>
      </c>
      <c r="J21" s="4">
        <v>332026</v>
      </c>
      <c r="K21" s="76">
        <v>332063</v>
      </c>
      <c r="L21" s="76">
        <v>332033</v>
      </c>
      <c r="M21" s="4">
        <v>331945</v>
      </c>
      <c r="N21" s="22">
        <f>M21-'Yearly-改制後'!BB21</f>
        <v>-1447</v>
      </c>
      <c r="O21" s="23">
        <f>N21/'Yearly-改制後'!BB21*100</f>
        <v>-0.43402361184431537</v>
      </c>
    </row>
    <row r="22" spans="1:15" ht="13.5" customHeight="1">
      <c r="A22" s="64" t="s">
        <v>760</v>
      </c>
      <c r="B22" s="4">
        <v>101803</v>
      </c>
      <c r="C22" s="4">
        <v>101850</v>
      </c>
      <c r="D22" s="4">
        <v>101856</v>
      </c>
      <c r="E22" s="4">
        <v>101842</v>
      </c>
      <c r="F22" s="4">
        <v>101838</v>
      </c>
      <c r="G22" s="4">
        <v>101753</v>
      </c>
      <c r="H22" s="4">
        <v>101777</v>
      </c>
      <c r="I22" s="4">
        <v>101734</v>
      </c>
      <c r="J22" s="4">
        <v>102204</v>
      </c>
      <c r="K22" s="76">
        <v>102279</v>
      </c>
      <c r="L22" s="76">
        <v>102317</v>
      </c>
      <c r="M22" s="4">
        <v>102304</v>
      </c>
      <c r="N22" s="22">
        <f>M22-'Yearly-改制後'!BB22</f>
        <v>546</v>
      </c>
      <c r="O22" s="23">
        <f>N22/'Yearly-改制後'!BB22*100</f>
        <v>0.5365671495115863</v>
      </c>
    </row>
    <row r="23" spans="1:15" ht="13.5" customHeight="1">
      <c r="A23" s="64" t="s">
        <v>761</v>
      </c>
      <c r="B23" s="4">
        <v>373011</v>
      </c>
      <c r="C23" s="4">
        <v>372956</v>
      </c>
      <c r="D23" s="4">
        <v>372969</v>
      </c>
      <c r="E23" s="4">
        <v>372985</v>
      </c>
      <c r="F23" s="4">
        <v>372791</v>
      </c>
      <c r="G23" s="4">
        <v>372787</v>
      </c>
      <c r="H23" s="4">
        <v>372620</v>
      </c>
      <c r="I23" s="4">
        <v>372604</v>
      </c>
      <c r="J23" s="4">
        <v>372511</v>
      </c>
      <c r="K23" s="76">
        <v>372355</v>
      </c>
      <c r="L23" s="76">
        <v>372226</v>
      </c>
      <c r="M23" s="4">
        <v>372105</v>
      </c>
      <c r="N23" s="22">
        <f>M23-'Yearly-改制後'!BB23</f>
        <v>-972</v>
      </c>
      <c r="O23" s="23">
        <f>N23/'Yearly-改制後'!BB23*100</f>
        <v>-0.26053602875545795</v>
      </c>
    </row>
    <row r="24" spans="1:15" ht="13.5" customHeight="1">
      <c r="A24" s="64" t="s">
        <v>762</v>
      </c>
      <c r="B24" s="4">
        <v>432259</v>
      </c>
      <c r="C24" s="4">
        <v>432366</v>
      </c>
      <c r="D24" s="4">
        <v>432456</v>
      </c>
      <c r="E24" s="4">
        <v>432559</v>
      </c>
      <c r="F24" s="4">
        <v>432692</v>
      </c>
      <c r="G24" s="4">
        <v>432860</v>
      </c>
      <c r="H24" s="4">
        <v>432966</v>
      </c>
      <c r="I24" s="4">
        <v>433091</v>
      </c>
      <c r="J24" s="4">
        <v>433348</v>
      </c>
      <c r="K24" s="76">
        <v>433581</v>
      </c>
      <c r="L24" s="76">
        <v>433774</v>
      </c>
      <c r="M24" s="4">
        <v>434060</v>
      </c>
      <c r="N24" s="22">
        <f>M24-'Yearly-改制後'!BB24</f>
        <v>2072</v>
      </c>
      <c r="O24" s="23">
        <f>N24/'Yearly-改制後'!BB24*100</f>
        <v>0.479642953044992</v>
      </c>
    </row>
    <row r="25" spans="1:15" ht="13.5" customHeight="1">
      <c r="A25" s="64" t="s">
        <v>763</v>
      </c>
      <c r="B25" s="4">
        <v>270925</v>
      </c>
      <c r="C25" s="4">
        <v>270875</v>
      </c>
      <c r="D25" s="4">
        <v>270867</v>
      </c>
      <c r="E25" s="4">
        <v>271009</v>
      </c>
      <c r="F25" s="4">
        <v>270958</v>
      </c>
      <c r="G25" s="4">
        <v>270896</v>
      </c>
      <c r="H25" s="4">
        <v>270732</v>
      </c>
      <c r="I25" s="4">
        <v>270656</v>
      </c>
      <c r="J25" s="4">
        <v>270473</v>
      </c>
      <c r="K25" s="76">
        <v>270396</v>
      </c>
      <c r="L25" s="76">
        <v>270415</v>
      </c>
      <c r="M25" s="4">
        <v>270366</v>
      </c>
      <c r="N25" s="22">
        <f>M25-'Yearly-改制後'!BB25</f>
        <v>-517</v>
      </c>
      <c r="O25" s="23">
        <f>N25/'Yearly-改制後'!BB25*100</f>
        <v>-0.1908573073983971</v>
      </c>
    </row>
    <row r="26" spans="1:15" ht="13.5" customHeight="1">
      <c r="A26" s="64" t="s">
        <v>764</v>
      </c>
      <c r="B26" s="4">
        <v>140725</v>
      </c>
      <c r="C26" s="4">
        <v>141011</v>
      </c>
      <c r="D26" s="4">
        <v>141428</v>
      </c>
      <c r="E26" s="4">
        <v>141908</v>
      </c>
      <c r="F26" s="4">
        <v>142115</v>
      </c>
      <c r="G26" s="4">
        <v>142327</v>
      </c>
      <c r="H26" s="4">
        <v>142967</v>
      </c>
      <c r="I26" s="4">
        <v>143623</v>
      </c>
      <c r="J26" s="4">
        <v>144450</v>
      </c>
      <c r="K26" s="76">
        <v>144816</v>
      </c>
      <c r="L26" s="76">
        <v>145078</v>
      </c>
      <c r="M26" s="4">
        <v>145346</v>
      </c>
      <c r="N26" s="22">
        <f>M26-'Yearly-改制後'!BB26</f>
        <v>5117</v>
      </c>
      <c r="O26" s="23">
        <f>N26/'Yearly-改制後'!BB26*100</f>
        <v>3.6490312274921735</v>
      </c>
    </row>
    <row r="27" spans="1:15" ht="13.5" customHeight="1">
      <c r="A27" s="30" t="s">
        <v>765</v>
      </c>
      <c r="B27" s="4">
        <v>128187</v>
      </c>
      <c r="C27" s="4">
        <v>128477</v>
      </c>
      <c r="D27" s="4">
        <v>128924</v>
      </c>
      <c r="E27" s="4">
        <v>129423</v>
      </c>
      <c r="F27" s="4">
        <v>129639</v>
      </c>
      <c r="G27" s="4">
        <v>129831</v>
      </c>
      <c r="H27" s="4">
        <v>130461</v>
      </c>
      <c r="I27" s="4">
        <v>131099</v>
      </c>
      <c r="J27" s="4">
        <v>131905</v>
      </c>
      <c r="K27" s="76">
        <v>132269</v>
      </c>
      <c r="L27" s="76">
        <v>132532</v>
      </c>
      <c r="M27" s="4">
        <v>132799</v>
      </c>
      <c r="N27" s="22">
        <f>M27-'Yearly-改制後'!BB27</f>
        <v>5076</v>
      </c>
      <c r="O27" s="23">
        <f>N27/'Yearly-改制後'!BB27*100</f>
        <v>3.9742254723111734</v>
      </c>
    </row>
    <row r="28" spans="1:15" ht="13.5" customHeight="1">
      <c r="A28" s="30" t="s">
        <v>766</v>
      </c>
      <c r="B28" s="4">
        <v>12538</v>
      </c>
      <c r="C28" s="4">
        <v>12534</v>
      </c>
      <c r="D28" s="4">
        <v>12504</v>
      </c>
      <c r="E28" s="4">
        <v>12485</v>
      </c>
      <c r="F28" s="4">
        <v>12476</v>
      </c>
      <c r="G28" s="4">
        <v>12496</v>
      </c>
      <c r="H28" s="4">
        <v>12506</v>
      </c>
      <c r="I28" s="4">
        <v>12524</v>
      </c>
      <c r="J28" s="4">
        <v>12545</v>
      </c>
      <c r="K28" s="76">
        <v>12547</v>
      </c>
      <c r="L28" s="76">
        <v>12546</v>
      </c>
      <c r="M28" s="4">
        <v>12547</v>
      </c>
      <c r="N28" s="22">
        <f>M28-'Yearly-改制後'!BB28</f>
        <v>41</v>
      </c>
      <c r="O28" s="23">
        <f>N28/'Yearly-改制後'!BB28*100</f>
        <v>0.32784263553494325</v>
      </c>
    </row>
    <row r="29" spans="1:15" ht="12">
      <c r="A29" s="35" t="s">
        <v>186</v>
      </c>
      <c r="B29" s="39">
        <f>SUM(B$5:B$7,B$12:B$13,B$23:B$24)</f>
        <v>10535073</v>
      </c>
      <c r="C29" s="39">
        <f aca="true" t="shared" si="0" ref="C29:L29">SUM(C$5:C$7,C$12:C$13,C$23:C$24)</f>
        <v>10540288</v>
      </c>
      <c r="D29" s="39">
        <f t="shared" si="0"/>
        <v>10546209</v>
      </c>
      <c r="E29" s="39">
        <f t="shared" si="0"/>
        <v>10550736</v>
      </c>
      <c r="F29" s="39">
        <f t="shared" si="0"/>
        <v>10556457</v>
      </c>
      <c r="G29" s="39">
        <f t="shared" si="0"/>
        <v>10561296</v>
      </c>
      <c r="H29" s="39">
        <f t="shared" si="0"/>
        <v>10562573</v>
      </c>
      <c r="I29" s="39">
        <f t="shared" si="0"/>
        <v>10565344</v>
      </c>
      <c r="J29" s="39">
        <f t="shared" si="0"/>
        <v>10568755</v>
      </c>
      <c r="K29" s="39">
        <f t="shared" si="0"/>
        <v>10575110</v>
      </c>
      <c r="L29" s="39">
        <f t="shared" si="0"/>
        <v>10580774</v>
      </c>
      <c r="M29" s="39">
        <f>SUM(M$5:M$7,M$12:M$13,M$23:M$24)</f>
        <v>10587558</v>
      </c>
      <c r="N29" s="39">
        <f>M29-'Yearly-改制後'!BA31</f>
        <v>109751</v>
      </c>
      <c r="O29" s="81">
        <f>N29/'Yearly-改制後'!BA31*100</f>
        <v>1.047461553739251</v>
      </c>
    </row>
    <row r="30" spans="1:15" ht="12">
      <c r="A30" s="36" t="s">
        <v>187</v>
      </c>
      <c r="B30" s="39">
        <f aca="true" t="shared" si="1" ref="B30:M30">SUM(B$14:B$17,B$8)</f>
        <v>5798867</v>
      </c>
      <c r="C30" s="39">
        <f t="shared" si="1"/>
        <v>5799473</v>
      </c>
      <c r="D30" s="39">
        <f t="shared" si="1"/>
        <v>5799076</v>
      </c>
      <c r="E30" s="39">
        <f t="shared" si="1"/>
        <v>5798792</v>
      </c>
      <c r="F30" s="39">
        <f t="shared" si="1"/>
        <v>5798836</v>
      </c>
      <c r="G30" s="39">
        <f t="shared" si="1"/>
        <v>5799894</v>
      </c>
      <c r="H30" s="39">
        <f t="shared" si="1"/>
        <v>5800331</v>
      </c>
      <c r="I30" s="39">
        <f t="shared" si="1"/>
        <v>5801675</v>
      </c>
      <c r="J30" s="39">
        <f t="shared" si="1"/>
        <v>5801928</v>
      </c>
      <c r="K30" s="39">
        <f t="shared" si="1"/>
        <v>5803323</v>
      </c>
      <c r="L30" s="39">
        <f t="shared" si="1"/>
        <v>5804841</v>
      </c>
      <c r="M30" s="39">
        <f t="shared" si="1"/>
        <v>5806552</v>
      </c>
      <c r="N30" s="39">
        <f>M30-'Yearly-改制後'!BA32</f>
        <v>18310</v>
      </c>
      <c r="O30" s="81">
        <f>N30/'Yearly-改制後'!BA32*100</f>
        <v>0.3163309343320476</v>
      </c>
    </row>
    <row r="31" spans="1:15" ht="12">
      <c r="A31" s="36" t="s">
        <v>188</v>
      </c>
      <c r="B31" s="39">
        <f aca="true" t="shared" si="2" ref="B31:M31">SUM(B$9:B$10,B$18:B$19,B$22,B$25)</f>
        <v>6408155</v>
      </c>
      <c r="C31" s="39">
        <f t="shared" si="2"/>
        <v>6407600</v>
      </c>
      <c r="D31" s="39">
        <f t="shared" si="2"/>
        <v>6405906</v>
      </c>
      <c r="E31" s="39">
        <f t="shared" si="2"/>
        <v>6404718</v>
      </c>
      <c r="F31" s="39">
        <f t="shared" si="2"/>
        <v>6403339</v>
      </c>
      <c r="G31" s="39">
        <f t="shared" si="2"/>
        <v>6402432</v>
      </c>
      <c r="H31" s="39">
        <f t="shared" si="2"/>
        <v>6400570</v>
      </c>
      <c r="I31" s="39">
        <f t="shared" si="2"/>
        <v>6399303</v>
      </c>
      <c r="J31" s="39">
        <f t="shared" si="2"/>
        <v>6398679</v>
      </c>
      <c r="K31" s="39">
        <f t="shared" si="2"/>
        <v>6398620</v>
      </c>
      <c r="L31" s="39">
        <f t="shared" si="2"/>
        <v>6398422</v>
      </c>
      <c r="M31" s="39">
        <f t="shared" si="2"/>
        <v>6398221</v>
      </c>
      <c r="N31" s="39">
        <f>M31-'Yearly-改制後'!BA33</f>
        <v>-17651</v>
      </c>
      <c r="O31" s="81">
        <f>N31/'Yearly-改制後'!BA33*100</f>
        <v>-0.27511459081477935</v>
      </c>
    </row>
    <row r="32" spans="1:15" ht="12">
      <c r="A32" s="36" t="s">
        <v>189</v>
      </c>
      <c r="B32" s="40">
        <f aca="true" t="shared" si="3" ref="B32:M32">SUM(B$20:B$21)</f>
        <v>557458</v>
      </c>
      <c r="C32" s="40">
        <f t="shared" si="3"/>
        <v>557162</v>
      </c>
      <c r="D32" s="40">
        <f t="shared" si="3"/>
        <v>556668</v>
      </c>
      <c r="E32" s="40">
        <f t="shared" si="3"/>
        <v>556233</v>
      </c>
      <c r="F32" s="40">
        <f t="shared" si="3"/>
        <v>555798</v>
      </c>
      <c r="G32" s="40">
        <f t="shared" si="3"/>
        <v>555613</v>
      </c>
      <c r="H32" s="40">
        <f t="shared" si="3"/>
        <v>555267</v>
      </c>
      <c r="I32" s="40">
        <f t="shared" si="3"/>
        <v>555058</v>
      </c>
      <c r="J32" s="40">
        <f t="shared" si="3"/>
        <v>554936</v>
      </c>
      <c r="K32" s="40">
        <f t="shared" si="3"/>
        <v>554771</v>
      </c>
      <c r="L32" s="40">
        <f t="shared" si="3"/>
        <v>554678</v>
      </c>
      <c r="M32" s="40">
        <f t="shared" si="3"/>
        <v>554397</v>
      </c>
      <c r="N32" s="39">
        <f>M32-'Yearly-改制後'!BA34</f>
        <v>-4321</v>
      </c>
      <c r="O32" s="81">
        <f>N32/'Yearly-改制後'!BA34*100</f>
        <v>-0.7733776252062758</v>
      </c>
    </row>
    <row r="33" spans="1:13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</row>
    <row r="34" spans="1:13" ht="14.25">
      <c r="A34" s="95" t="s">
        <v>895</v>
      </c>
      <c r="B34" s="96">
        <v>42380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1"/>
    </row>
    <row r="35" spans="1:13" ht="14.25">
      <c r="A35" s="5"/>
      <c r="B35" s="78"/>
      <c r="C35" s="3"/>
      <c r="D35" s="3"/>
      <c r="E35" s="3"/>
      <c r="F35" s="3"/>
      <c r="G35" s="3"/>
      <c r="H35" s="3"/>
      <c r="I35" s="3"/>
      <c r="J35" s="3"/>
      <c r="K35" s="3"/>
      <c r="L35" s="3"/>
      <c r="M35" s="11"/>
    </row>
    <row r="36" spans="1:13" ht="14.25">
      <c r="A36" s="5"/>
      <c r="B36" s="78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7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cp:lastPrinted>2002-10-30T10:24:32Z</cp:lastPrinted>
  <dcterms:created xsi:type="dcterms:W3CDTF">2000-03-16T03:16:30Z</dcterms:created>
  <dcterms:modified xsi:type="dcterms:W3CDTF">2020-11-10T07:50:56Z</dcterms:modified>
  <cp:category/>
  <cp:version/>
  <cp:contentType/>
  <cp:contentStatus/>
</cp:coreProperties>
</file>