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comments3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755" windowHeight="9855" activeTab="0"/>
  </bookViews>
  <sheets>
    <sheet name="年月monthly" sheetId="1" r:id="rId1"/>
    <sheet name="2020" sheetId="2" r:id="rId2"/>
    <sheet name="2019" sheetId="3" r:id="rId3"/>
    <sheet name="2018" sheetId="4" r:id="rId4"/>
    <sheet name="2017" sheetId="5" r:id="rId5"/>
    <sheet name="2016" sheetId="6" r:id="rId6"/>
    <sheet name="2015" sheetId="7" r:id="rId7"/>
    <sheet name="2014" sheetId="8" r:id="rId8"/>
    <sheet name="2013" sheetId="9" r:id="rId9"/>
    <sheet name="2012" sheetId="10" r:id="rId10"/>
    <sheet name="2011" sheetId="11" r:id="rId11"/>
    <sheet name="2010" sheetId="12" r:id="rId12"/>
    <sheet name="2009" sheetId="13" r:id="rId13"/>
    <sheet name="2008" sheetId="14" r:id="rId14"/>
    <sheet name="2007" sheetId="15" r:id="rId15"/>
    <sheet name="2006" sheetId="16" r:id="rId16"/>
    <sheet name="2005" sheetId="17" r:id="rId17"/>
    <sheet name="2004" sheetId="18" r:id="rId18"/>
    <sheet name="2003" sheetId="19" r:id="rId19"/>
    <sheet name="2002" sheetId="20" r:id="rId20"/>
    <sheet name="2001" sheetId="21" r:id="rId21"/>
    <sheet name="2000" sheetId="22" r:id="rId22"/>
    <sheet name="1999" sheetId="23" r:id="rId23"/>
    <sheet name="1998" sheetId="24" r:id="rId24"/>
    <sheet name="1997" sheetId="25" r:id="rId25"/>
    <sheet name="1996" sheetId="26" r:id="rId26"/>
    <sheet name="1995" sheetId="27" r:id="rId27"/>
    <sheet name="1994" sheetId="28" r:id="rId28"/>
    <sheet name="1993" sheetId="29" r:id="rId29"/>
    <sheet name="1992" sheetId="30" r:id="rId30"/>
    <sheet name="1991" sheetId="31" r:id="rId31"/>
    <sheet name="1961-1990" sheetId="32" r:id="rId32"/>
  </sheets>
  <definedNames/>
  <calcPr fullCalcOnLoad="1"/>
</workbook>
</file>

<file path=xl/comments1.xml><?xml version="1.0" encoding="utf-8"?>
<comments xmlns="http://schemas.openxmlformats.org/spreadsheetml/2006/main">
  <authors>
    <author>陳巧華</author>
    <author>moist201</author>
    <author>MOI</author>
    <author>USER</author>
    <author>user</author>
    <author>moi</author>
    <author>王惠瑩</author>
  </authors>
  <commentList>
    <comment ref="B10" authorId="0">
      <text>
        <r>
          <rPr>
            <b/>
            <sz val="9"/>
            <rFont val="新細明體"/>
            <family val="1"/>
          </rPr>
          <t>宜蘭縣政府調整面積。</t>
        </r>
      </text>
    </comment>
    <comment ref="C66" authorId="1">
      <text>
        <r>
          <rPr>
            <b/>
            <sz val="9"/>
            <rFont val="新細明體"/>
            <family val="1"/>
          </rPr>
          <t>臺南市中區及西區，合併為中西區。</t>
        </r>
      </text>
    </comment>
    <comment ref="B79" authorId="0">
      <text>
        <r>
          <rPr>
            <b/>
            <sz val="9"/>
            <rFont val="新細明體"/>
            <family val="1"/>
          </rPr>
          <t>9401起因雲林縣蔦松﹝三﹞農地重劃區行政區域調整；雲林縣減少0.0025平方公里，嘉義縣增加0.0025平方公里。</t>
        </r>
      </text>
    </comment>
    <comment ref="B78" authorId="0">
      <text>
        <r>
          <rPr>
            <b/>
            <sz val="9"/>
            <rFont val="新細明體"/>
            <family val="1"/>
          </rPr>
          <t>94年1月起因雲林縣蔦松﹝三﹞農地重劃區行政區域調整；雲林縣減少0.0025平方公里，嘉義縣增加0.0025平方公里。</t>
        </r>
      </text>
    </comment>
    <comment ref="B92" authorId="0">
      <text>
        <r>
          <rPr>
            <b/>
            <sz val="9"/>
            <rFont val="新細明體"/>
            <family val="1"/>
          </rPr>
          <t>95年1月起調整新竹縣與新竹市行政區域土地面積，新竹縣寶山鄉減少0.0562平方公里、新竹市東區增加0.0562平方公里。</t>
        </r>
      </text>
    </comment>
    <comment ref="B116" authorId="2">
      <text>
        <r>
          <rPr>
            <b/>
            <sz val="9"/>
            <rFont val="新細明體"/>
            <family val="1"/>
          </rPr>
          <t>96年12月起，增列東沙群島(2.38平方公里)及南沙群島(0.4896平方公里)，由高雄市代管；原由金門縣代管之烏坵鄉面積，因重測修正為1.2平方公里。</t>
        </r>
      </text>
    </comment>
    <comment ref="D118" authorId="3">
      <text>
        <r>
          <rPr>
            <b/>
            <sz val="9"/>
            <rFont val="新細明體"/>
            <family val="1"/>
          </rPr>
          <t>因修正回復臺北縣五股鄉陸一村，故增加1村。</t>
        </r>
        <r>
          <rPr>
            <sz val="9"/>
            <rFont val="新細明體"/>
            <family val="1"/>
          </rPr>
          <t xml:space="preserve">
</t>
        </r>
      </text>
    </comment>
    <comment ref="E118" authorId="3">
      <text>
        <r>
          <rPr>
            <b/>
            <sz val="9"/>
            <rFont val="新細明體"/>
            <family val="1"/>
          </rPr>
          <t>因修正回復臺北縣五股鄉陸一村，故鄰數增加。</t>
        </r>
        <r>
          <rPr>
            <sz val="9"/>
            <rFont val="新細明體"/>
            <family val="1"/>
          </rPr>
          <t xml:space="preserve">
</t>
        </r>
      </text>
    </comment>
    <comment ref="B130" authorId="4">
      <text>
        <r>
          <rPr>
            <b/>
            <sz val="9"/>
            <rFont val="新細明體"/>
            <family val="1"/>
          </rPr>
          <t>98年2月嘉義縣布袋鎮填海造地-完成布袋商港、遊艇港及第三漁港建造成陸域，故嘉義縣增1.9617平方公里。</t>
        </r>
      </text>
    </comment>
    <comment ref="B165" authorId="5">
      <text>
        <r>
          <rPr>
            <sz val="9"/>
            <rFont val="新細明體"/>
            <family val="1"/>
          </rPr>
          <t>100年9月高雄市小港區因配合高雄港洲際貨櫃中心第一期工程計畫填築用地擴大為41.2061平方公里，增加1.3488平方公里。</t>
        </r>
      </text>
    </comment>
    <comment ref="B156" authorId="5">
      <text>
        <r>
          <rPr>
            <sz val="9"/>
            <rFont val="新細明體"/>
            <family val="1"/>
          </rPr>
          <t>100年9月高雄市小港區因配合高雄港洲際貨櫃中心第一期工程計畫填築用地擴大為41.2061平方公里，增加1.3488平方公里。</t>
        </r>
      </text>
    </comment>
    <comment ref="B212" authorId="6">
      <text>
        <r>
          <rPr>
            <sz val="9"/>
            <rFont val="Tahoma"/>
            <family val="2"/>
          </rPr>
          <t>104</t>
        </r>
        <r>
          <rPr>
            <sz val="9"/>
            <rFont val="細明體"/>
            <family val="3"/>
          </rPr>
          <t>年</t>
        </r>
        <r>
          <rPr>
            <sz val="9"/>
            <rFont val="Tahoma"/>
            <family val="2"/>
          </rPr>
          <t>4</t>
        </r>
        <r>
          <rPr>
            <sz val="9"/>
            <rFont val="細明體"/>
            <family val="3"/>
          </rPr>
          <t>月高雄市小港區因擴大及變更高雄主要計畫</t>
        </r>
        <r>
          <rPr>
            <sz val="9"/>
            <rFont val="Tahoma"/>
            <family val="2"/>
          </rPr>
          <t>(</t>
        </r>
        <r>
          <rPr>
            <sz val="9"/>
            <rFont val="細明體"/>
            <family val="3"/>
          </rPr>
          <t>配合高港洲際貨櫃中心第二期工程計畫填築用地</t>
        </r>
        <r>
          <rPr>
            <sz val="9"/>
            <rFont val="Tahoma"/>
            <family val="2"/>
          </rPr>
          <t>)</t>
        </r>
        <r>
          <rPr>
            <sz val="9"/>
            <rFont val="細明體"/>
            <family val="3"/>
          </rPr>
          <t>案，擴大為</t>
        </r>
        <r>
          <rPr>
            <sz val="9"/>
            <rFont val="Tahoma"/>
            <family val="2"/>
          </rPr>
          <t>45.4426</t>
        </r>
        <r>
          <rPr>
            <sz val="9"/>
            <rFont val="細明體"/>
            <family val="3"/>
          </rPr>
          <t>平方公哩，增加</t>
        </r>
        <r>
          <rPr>
            <sz val="9"/>
            <rFont val="Tahoma"/>
            <family val="2"/>
          </rPr>
          <t>4.2365</t>
        </r>
        <r>
          <rPr>
            <sz val="9"/>
            <rFont val="細明體"/>
            <family val="3"/>
          </rPr>
          <t>平方公里。</t>
        </r>
      </text>
    </comment>
    <comment ref="B208" authorId="6">
      <text>
        <r>
          <rPr>
            <sz val="9"/>
            <rFont val="Tahoma"/>
            <family val="2"/>
          </rPr>
          <t>1.104</t>
        </r>
        <r>
          <rPr>
            <sz val="9"/>
            <rFont val="細明體"/>
            <family val="3"/>
          </rPr>
          <t>年</t>
        </r>
        <r>
          <rPr>
            <sz val="9"/>
            <rFont val="Tahoma"/>
            <family val="2"/>
          </rPr>
          <t>4</t>
        </r>
        <r>
          <rPr>
            <sz val="9"/>
            <rFont val="細明體"/>
            <family val="3"/>
          </rPr>
          <t>月高雄市小港區因擴大及變更高雄主要計畫</t>
        </r>
        <r>
          <rPr>
            <sz val="9"/>
            <rFont val="Tahoma"/>
            <family val="2"/>
          </rPr>
          <t>(</t>
        </r>
        <r>
          <rPr>
            <sz val="9"/>
            <rFont val="細明體"/>
            <family val="3"/>
          </rPr>
          <t>配合高港洲際貨櫃中心第二期工程計畫填築用地</t>
        </r>
        <r>
          <rPr>
            <sz val="9"/>
            <rFont val="Tahoma"/>
            <family val="2"/>
          </rPr>
          <t>)</t>
        </r>
        <r>
          <rPr>
            <sz val="9"/>
            <rFont val="細明體"/>
            <family val="3"/>
          </rPr>
          <t>案，擴大為</t>
        </r>
        <r>
          <rPr>
            <sz val="9"/>
            <rFont val="Tahoma"/>
            <family val="2"/>
          </rPr>
          <t>45.4426</t>
        </r>
        <r>
          <rPr>
            <sz val="9"/>
            <rFont val="細明體"/>
            <family val="3"/>
          </rPr>
          <t>平方公哩，增加</t>
        </r>
        <r>
          <rPr>
            <sz val="9"/>
            <rFont val="Tahoma"/>
            <family val="2"/>
          </rPr>
          <t>4.2365</t>
        </r>
        <r>
          <rPr>
            <sz val="9"/>
            <rFont val="細明體"/>
            <family val="3"/>
          </rPr>
          <t>平方公里。
2.</t>
        </r>
        <r>
          <rPr>
            <sz val="9"/>
            <rFont val="Tahoma"/>
            <family val="2"/>
          </rPr>
          <t>104</t>
        </r>
        <r>
          <rPr>
            <sz val="9"/>
            <rFont val="細明體"/>
            <family val="3"/>
          </rPr>
          <t>年</t>
        </r>
        <r>
          <rPr>
            <sz val="9"/>
            <rFont val="Tahoma"/>
            <family val="2"/>
          </rPr>
          <t>12</t>
        </r>
        <r>
          <rPr>
            <sz val="9"/>
            <rFont val="細明體"/>
            <family val="3"/>
          </rPr>
          <t>月南沙太平島交通基礎整理工程竣工，增加面積</t>
        </r>
        <r>
          <rPr>
            <sz val="9"/>
            <rFont val="Tahoma"/>
            <family val="2"/>
          </rPr>
          <t>0.0149</t>
        </r>
        <r>
          <rPr>
            <sz val="9"/>
            <rFont val="細明體"/>
            <family val="3"/>
          </rPr>
          <t>平方公里，由高雄市代管；其設籍人口截至</t>
        </r>
        <r>
          <rPr>
            <sz val="9"/>
            <rFont val="Tahoma"/>
            <family val="2"/>
          </rPr>
          <t>105</t>
        </r>
        <r>
          <rPr>
            <sz val="9"/>
            <rFont val="細明體"/>
            <family val="3"/>
          </rPr>
          <t>年</t>
        </r>
        <r>
          <rPr>
            <sz val="9"/>
            <rFont val="Tahoma"/>
            <family val="2"/>
          </rPr>
          <t>7</t>
        </r>
        <r>
          <rPr>
            <sz val="9"/>
            <rFont val="細明體"/>
            <family val="3"/>
          </rPr>
          <t>月底有</t>
        </r>
        <r>
          <rPr>
            <sz val="9"/>
            <rFont val="Tahoma"/>
            <family val="2"/>
          </rPr>
          <t>5</t>
        </r>
        <r>
          <rPr>
            <sz val="9"/>
            <rFont val="細明體"/>
            <family val="3"/>
          </rPr>
          <t>戶</t>
        </r>
        <r>
          <rPr>
            <sz val="9"/>
            <rFont val="Tahoma"/>
            <family val="2"/>
          </rPr>
          <t>5</t>
        </r>
        <r>
          <rPr>
            <sz val="9"/>
            <rFont val="細明體"/>
            <family val="3"/>
          </rPr>
          <t>人</t>
        </r>
        <r>
          <rPr>
            <sz val="9"/>
            <rFont val="Tahoma"/>
            <family val="2"/>
          </rPr>
          <t>(</t>
        </r>
        <r>
          <rPr>
            <sz val="9"/>
            <rFont val="細明體"/>
            <family val="3"/>
          </rPr>
          <t>男</t>
        </r>
        <r>
          <rPr>
            <sz val="9"/>
            <rFont val="Tahoma"/>
            <family val="2"/>
          </rPr>
          <t>2</t>
        </r>
        <r>
          <rPr>
            <sz val="9"/>
            <rFont val="細明體"/>
            <family val="3"/>
          </rPr>
          <t>人、女</t>
        </r>
        <r>
          <rPr>
            <sz val="9"/>
            <rFont val="Tahoma"/>
            <family val="2"/>
          </rPr>
          <t>3</t>
        </r>
        <r>
          <rPr>
            <sz val="9"/>
            <rFont val="細明體"/>
            <family val="3"/>
          </rPr>
          <t>人</t>
        </r>
        <r>
          <rPr>
            <sz val="9"/>
            <rFont val="Tahoma"/>
            <family val="2"/>
          </rPr>
          <t>)</t>
        </r>
        <r>
          <rPr>
            <sz val="9"/>
            <rFont val="細明體"/>
            <family val="3"/>
          </rPr>
          <t>，列於高雄市統計。</t>
        </r>
      </text>
    </comment>
    <comment ref="B220" authorId="6">
      <text>
        <r>
          <rPr>
            <sz val="9"/>
            <rFont val="Tahoma"/>
            <family val="2"/>
          </rPr>
          <t>104</t>
        </r>
        <r>
          <rPr>
            <sz val="9"/>
            <rFont val="細明體"/>
            <family val="3"/>
          </rPr>
          <t>年</t>
        </r>
        <r>
          <rPr>
            <sz val="9"/>
            <rFont val="Tahoma"/>
            <family val="2"/>
          </rPr>
          <t>12</t>
        </r>
        <r>
          <rPr>
            <sz val="9"/>
            <rFont val="細明體"/>
            <family val="3"/>
          </rPr>
          <t>月南沙太平島交通基礎整理工程竣工，增加面積</t>
        </r>
        <r>
          <rPr>
            <sz val="9"/>
            <rFont val="Tahoma"/>
            <family val="2"/>
          </rPr>
          <t>0.0149</t>
        </r>
        <r>
          <rPr>
            <sz val="9"/>
            <rFont val="細明體"/>
            <family val="3"/>
          </rPr>
          <t>平方公里，由高雄市代管；其設籍人口截至</t>
        </r>
        <r>
          <rPr>
            <sz val="9"/>
            <rFont val="Tahoma"/>
            <family val="2"/>
          </rPr>
          <t>105</t>
        </r>
        <r>
          <rPr>
            <sz val="9"/>
            <rFont val="細明體"/>
            <family val="3"/>
          </rPr>
          <t>年</t>
        </r>
        <r>
          <rPr>
            <sz val="9"/>
            <rFont val="Tahoma"/>
            <family val="2"/>
          </rPr>
          <t>7</t>
        </r>
        <r>
          <rPr>
            <sz val="9"/>
            <rFont val="細明體"/>
            <family val="3"/>
          </rPr>
          <t>月底有</t>
        </r>
        <r>
          <rPr>
            <sz val="9"/>
            <rFont val="Tahoma"/>
            <family val="2"/>
          </rPr>
          <t>5</t>
        </r>
        <r>
          <rPr>
            <sz val="9"/>
            <rFont val="細明體"/>
            <family val="3"/>
          </rPr>
          <t>戶</t>
        </r>
        <r>
          <rPr>
            <sz val="9"/>
            <rFont val="Tahoma"/>
            <family val="2"/>
          </rPr>
          <t>5</t>
        </r>
        <r>
          <rPr>
            <sz val="9"/>
            <rFont val="細明體"/>
            <family val="3"/>
          </rPr>
          <t>人</t>
        </r>
        <r>
          <rPr>
            <sz val="9"/>
            <rFont val="Tahoma"/>
            <family val="2"/>
          </rPr>
          <t>(</t>
        </r>
        <r>
          <rPr>
            <sz val="9"/>
            <rFont val="細明體"/>
            <family val="3"/>
          </rPr>
          <t>男</t>
        </r>
        <r>
          <rPr>
            <sz val="9"/>
            <rFont val="Tahoma"/>
            <family val="2"/>
          </rPr>
          <t>2</t>
        </r>
        <r>
          <rPr>
            <sz val="9"/>
            <rFont val="細明體"/>
            <family val="3"/>
          </rPr>
          <t>人、女</t>
        </r>
        <r>
          <rPr>
            <sz val="9"/>
            <rFont val="Tahoma"/>
            <family val="2"/>
          </rPr>
          <t>3</t>
        </r>
        <r>
          <rPr>
            <sz val="9"/>
            <rFont val="細明體"/>
            <family val="3"/>
          </rPr>
          <t>人</t>
        </r>
        <r>
          <rPr>
            <sz val="9"/>
            <rFont val="Tahoma"/>
            <family val="2"/>
          </rPr>
          <t>)</t>
        </r>
        <r>
          <rPr>
            <sz val="9"/>
            <rFont val="細明體"/>
            <family val="3"/>
          </rPr>
          <t>，列於高雄市統計。</t>
        </r>
      </text>
    </comment>
  </commentList>
</comments>
</file>

<file path=xl/comments10.xml><?xml version="1.0" encoding="utf-8"?>
<comments xmlns="http://schemas.openxmlformats.org/spreadsheetml/2006/main">
  <authors>
    <author>MOI</author>
  </authors>
  <commentList>
    <comment ref="A30" authorId="0">
      <text>
        <r>
          <rPr>
            <b/>
            <sz val="9"/>
            <rFont val="新細明體"/>
            <family val="1"/>
          </rPr>
          <t>由高雄市代管。</t>
        </r>
      </text>
    </comment>
    <comment ref="A31" authorId="0">
      <text>
        <r>
          <rPr>
            <b/>
            <sz val="9"/>
            <rFont val="新細明體"/>
            <family val="1"/>
          </rPr>
          <t>由高雄市代管。</t>
        </r>
      </text>
    </comment>
  </commentList>
</comments>
</file>

<file path=xl/comments11.xml><?xml version="1.0" encoding="utf-8"?>
<comments xmlns="http://schemas.openxmlformats.org/spreadsheetml/2006/main">
  <authors>
    <author>MOI</author>
    <author>moi</author>
  </authors>
  <commentList>
    <comment ref="A30" authorId="0">
      <text>
        <r>
          <rPr>
            <b/>
            <sz val="9"/>
            <rFont val="新細明體"/>
            <family val="1"/>
          </rPr>
          <t>由高雄市代管。</t>
        </r>
      </text>
    </comment>
    <comment ref="A31" authorId="0">
      <text>
        <r>
          <rPr>
            <b/>
            <sz val="9"/>
            <rFont val="新細明體"/>
            <family val="1"/>
          </rPr>
          <t>由高雄市代管。</t>
        </r>
      </text>
    </comment>
    <comment ref="B10" authorId="1">
      <text>
        <r>
          <rPr>
            <sz val="9"/>
            <rFont val="新細明體"/>
            <family val="1"/>
          </rPr>
          <t>100年9月高雄市小港區因配合高雄港洲際貨櫃中心第一期工程計畫填築用地擴大為41.2061平方公里，增加1.3488平方公里。</t>
        </r>
      </text>
    </comment>
    <comment ref="B5" authorId="1">
      <text>
        <r>
          <rPr>
            <sz val="9"/>
            <rFont val="新細明體"/>
            <family val="1"/>
          </rPr>
          <t>100年9月高雄市小港區因配合高雄港洲際貨櫃中心第一期工程計畫填築用地擴大為41.2061平方公里，增加1.3488平方公里。</t>
        </r>
      </text>
    </comment>
  </commentList>
</comments>
</file>

<file path=xl/comments12.xml><?xml version="1.0" encoding="utf-8"?>
<comments xmlns="http://schemas.openxmlformats.org/spreadsheetml/2006/main">
  <authors>
    <author>MOI</author>
  </authors>
  <commentList>
    <comment ref="A33" authorId="0">
      <text>
        <r>
          <rPr>
            <b/>
            <sz val="9"/>
            <rFont val="新細明體"/>
            <family val="1"/>
          </rPr>
          <t>由高雄市代管。</t>
        </r>
      </text>
    </comment>
    <comment ref="A34" authorId="0">
      <text>
        <r>
          <rPr>
            <b/>
            <sz val="9"/>
            <rFont val="新細明體"/>
            <family val="1"/>
          </rPr>
          <t>由高雄市代管。</t>
        </r>
      </text>
    </comment>
  </commentList>
</comments>
</file>

<file path=xl/comments13.xml><?xml version="1.0" encoding="utf-8"?>
<comments xmlns="http://schemas.openxmlformats.org/spreadsheetml/2006/main">
  <authors>
    <author>MOI</author>
  </authors>
  <commentList>
    <comment ref="A33" authorId="0">
      <text>
        <r>
          <rPr>
            <b/>
            <sz val="9"/>
            <rFont val="新細明體"/>
            <family val="1"/>
          </rPr>
          <t>由高雄市代管。</t>
        </r>
      </text>
    </comment>
    <comment ref="A34" authorId="0">
      <text>
        <r>
          <rPr>
            <b/>
            <sz val="9"/>
            <rFont val="新細明體"/>
            <family val="1"/>
          </rPr>
          <t>由高雄市代管。</t>
        </r>
      </text>
    </comment>
  </commentList>
</comments>
</file>

<file path=xl/comments14.xml><?xml version="1.0" encoding="utf-8"?>
<comments xmlns="http://schemas.openxmlformats.org/spreadsheetml/2006/main">
  <authors>
    <author>MOI</author>
  </authors>
  <commentList>
    <comment ref="A33" authorId="0">
      <text>
        <r>
          <rPr>
            <b/>
            <sz val="9"/>
            <rFont val="新細明體"/>
            <family val="1"/>
          </rPr>
          <t>由高雄市代管。</t>
        </r>
      </text>
    </comment>
    <comment ref="A34" authorId="0">
      <text>
        <r>
          <rPr>
            <b/>
            <sz val="9"/>
            <rFont val="新細明體"/>
            <family val="1"/>
          </rPr>
          <t>由高雄市代管。</t>
        </r>
      </text>
    </comment>
  </commentList>
</comments>
</file>

<file path=xl/comments15.xml><?xml version="1.0" encoding="utf-8"?>
<comments xmlns="http://schemas.openxmlformats.org/spreadsheetml/2006/main">
  <authors>
    <author>MOI</author>
  </authors>
  <commentList>
    <comment ref="A33" authorId="0">
      <text>
        <r>
          <rPr>
            <b/>
            <sz val="9"/>
            <rFont val="新細明體"/>
            <family val="1"/>
          </rPr>
          <t>由高雄市代管。</t>
        </r>
      </text>
    </comment>
    <comment ref="A34" authorId="0">
      <text>
        <r>
          <rPr>
            <b/>
            <sz val="9"/>
            <rFont val="新細明體"/>
            <family val="1"/>
          </rPr>
          <t>由高雄市代管。</t>
        </r>
      </text>
    </comment>
    <comment ref="B31" authorId="0">
      <text>
        <r>
          <rPr>
            <b/>
            <sz val="9"/>
            <rFont val="新細明體"/>
            <family val="1"/>
          </rPr>
          <t>原由金門縣代管之烏坵鄉面積，因重測修正為1.2平方公里。</t>
        </r>
      </text>
    </comment>
  </commentList>
</comments>
</file>

<file path=xl/comments16.xml><?xml version="1.0" encoding="utf-8"?>
<comments xmlns="http://schemas.openxmlformats.org/spreadsheetml/2006/main">
  <authors>
    <author>陳巧華</author>
  </authors>
  <commentList>
    <comment ref="B3" authorId="0">
      <text>
        <r>
          <rPr>
            <b/>
            <sz val="9"/>
            <rFont val="新細明體"/>
            <family val="1"/>
          </rPr>
          <t>內政部94年11月25日台內地字地094100154401號函准新竹市高峰段688及694等地號附近與新竹縣行政區域界線更正，自95年1月1日起生效。</t>
        </r>
      </text>
    </comment>
    <comment ref="B11" authorId="0">
      <text>
        <r>
          <rPr>
            <b/>
            <sz val="9"/>
            <rFont val="新細明體"/>
            <family val="1"/>
          </rPr>
          <t>95年1月起調整新竹縣與新竹市行政區域土地面積，新竹縣寶山鄉減少0.0562平方公里、新竹市東區增加0.0562平方公里。</t>
        </r>
      </text>
    </comment>
    <comment ref="B25" authorId="0">
      <text>
        <r>
          <rPr>
            <b/>
            <sz val="9"/>
            <rFont val="新細明體"/>
            <family val="1"/>
          </rPr>
          <t>95年1月起調整新竹縣與新竹市行政區域土地面積，新竹縣寶山鄉減少0.0562平方公里、新竹市東區增加0.0562平方公里。</t>
        </r>
      </text>
    </comment>
  </commentList>
</comments>
</file>

<file path=xl/comments17.xml><?xml version="1.0" encoding="utf-8"?>
<comments xmlns="http://schemas.openxmlformats.org/spreadsheetml/2006/main">
  <authors>
    <author>陳巧華</author>
  </authors>
  <commentList>
    <comment ref="B3" authorId="0">
      <text>
        <r>
          <rPr>
            <b/>
            <sz val="9"/>
            <rFont val="Times New Roman"/>
            <family val="1"/>
          </rPr>
          <t>94</t>
        </r>
        <r>
          <rPr>
            <b/>
            <sz val="9"/>
            <rFont val="新細明體"/>
            <family val="1"/>
          </rPr>
          <t>年年</t>
        </r>
        <r>
          <rPr>
            <b/>
            <sz val="9"/>
            <rFont val="Times New Roman"/>
            <family val="1"/>
          </rPr>
          <t>1</t>
        </r>
        <r>
          <rPr>
            <b/>
            <sz val="9"/>
            <rFont val="新細明體"/>
            <family val="1"/>
          </rPr>
          <t>月起因雲林縣蔦松﹝三﹞農地重劃區行政區域調整，雲林縣減少</t>
        </r>
        <r>
          <rPr>
            <b/>
            <sz val="9"/>
            <rFont val="Times New Roman"/>
            <family val="1"/>
          </rPr>
          <t>0.002547</t>
        </r>
        <r>
          <rPr>
            <b/>
            <sz val="9"/>
            <rFont val="新細明體"/>
            <family val="1"/>
          </rPr>
          <t>平方公里，嘉義縣增加</t>
        </r>
        <r>
          <rPr>
            <b/>
            <sz val="9"/>
            <rFont val="Times New Roman"/>
            <family val="1"/>
          </rPr>
          <t>0.002547</t>
        </r>
        <r>
          <rPr>
            <b/>
            <sz val="9"/>
            <rFont val="新細明體"/>
            <family val="1"/>
          </rPr>
          <t>平方公里</t>
        </r>
        <r>
          <rPr>
            <b/>
            <sz val="9"/>
            <rFont val="Times New Roman"/>
            <family val="1"/>
          </rPr>
          <t>(</t>
        </r>
        <r>
          <rPr>
            <b/>
            <sz val="9"/>
            <rFont val="新細明體"/>
            <family val="1"/>
          </rPr>
          <t>內政部</t>
        </r>
        <r>
          <rPr>
            <b/>
            <sz val="9"/>
            <rFont val="Times New Roman"/>
            <family val="1"/>
          </rPr>
          <t>93.12.29</t>
        </r>
        <r>
          <rPr>
            <b/>
            <sz val="9"/>
            <rFont val="新細明體"/>
            <family val="1"/>
          </rPr>
          <t>台內地字第</t>
        </r>
        <r>
          <rPr>
            <b/>
            <sz val="9"/>
            <rFont val="Times New Roman"/>
            <family val="1"/>
          </rPr>
          <t>9300169981</t>
        </r>
        <r>
          <rPr>
            <b/>
            <sz val="9"/>
            <rFont val="新細明體"/>
            <family val="1"/>
          </rPr>
          <t>號函自</t>
        </r>
        <r>
          <rPr>
            <b/>
            <sz val="9"/>
            <rFont val="Times New Roman"/>
            <family val="1"/>
          </rPr>
          <t>94</t>
        </r>
        <r>
          <rPr>
            <b/>
            <sz val="9"/>
            <rFont val="新細明體"/>
            <family val="1"/>
          </rPr>
          <t>年</t>
        </r>
        <r>
          <rPr>
            <b/>
            <sz val="9"/>
            <rFont val="Times New Roman"/>
            <family val="1"/>
          </rPr>
          <t>1</t>
        </r>
        <r>
          <rPr>
            <b/>
            <sz val="9"/>
            <rFont val="新細明體"/>
            <family val="1"/>
          </rPr>
          <t>月</t>
        </r>
        <r>
          <rPr>
            <b/>
            <sz val="9"/>
            <rFont val="Times New Roman"/>
            <family val="1"/>
          </rPr>
          <t>7</t>
        </r>
        <r>
          <rPr>
            <b/>
            <sz val="9"/>
            <rFont val="新細明體"/>
            <family val="1"/>
          </rPr>
          <t>日起生效</t>
        </r>
        <r>
          <rPr>
            <b/>
            <sz val="9"/>
            <rFont val="Times New Roman"/>
            <family val="1"/>
          </rPr>
          <t>)</t>
        </r>
        <r>
          <rPr>
            <b/>
            <sz val="9"/>
            <rFont val="新細明體"/>
            <family val="1"/>
          </rPr>
          <t>。</t>
        </r>
      </text>
    </comment>
    <comment ref="B16" authorId="0">
      <text>
        <r>
          <rPr>
            <b/>
            <sz val="9"/>
            <rFont val="新細明體"/>
            <family val="1"/>
          </rPr>
          <t>雲林縣蔦松﹝三﹞農地重劃區行政區域調整，水林鄉減少0.002547平方公里；內政部93.12.29台內地字第9300169981號函自94年1月7日起生效。</t>
        </r>
      </text>
    </comment>
    <comment ref="B17" authorId="0">
      <text>
        <r>
          <rPr>
            <b/>
            <sz val="9"/>
            <rFont val="新細明體"/>
            <family val="1"/>
          </rPr>
          <t>雲林縣蔦松﹝三﹞農地重劃區行政區域調整，嘉義縣增加0.002547平方公里(六腳鄉增加0.002021平方公里、東石鄉增加0.000526平方公里)；內政部93.12.29台內地字第9300169981號函自94年1月7日起生效。</t>
        </r>
      </text>
    </comment>
  </commentList>
</comments>
</file>

<file path=xl/comments18.xml><?xml version="1.0" encoding="utf-8"?>
<comments xmlns="http://schemas.openxmlformats.org/spreadsheetml/2006/main">
  <authors>
    <author>moist201</author>
    <author>陳巧華</author>
  </authors>
  <commentList>
    <comment ref="A3" authorId="0">
      <text>
        <r>
          <rPr>
            <b/>
            <sz val="9"/>
            <rFont val="Times New Roman"/>
            <family val="1"/>
          </rPr>
          <t>92.02.03</t>
        </r>
        <r>
          <rPr>
            <b/>
            <sz val="9"/>
            <rFont val="新細明體"/>
            <family val="1"/>
          </rPr>
          <t>桃園縣</t>
        </r>
        <r>
          <rPr>
            <b/>
            <sz val="9"/>
            <rFont val="Times New Roman"/>
            <family val="1"/>
          </rPr>
          <t>,</t>
        </r>
        <r>
          <rPr>
            <b/>
            <sz val="9"/>
            <rFont val="新細明體"/>
            <family val="1"/>
          </rPr>
          <t>連江縣修正</t>
        </r>
      </text>
    </comment>
    <comment ref="C28" authorId="0">
      <text>
        <r>
          <rPr>
            <b/>
            <sz val="9"/>
            <rFont val="新細明體"/>
            <family val="1"/>
          </rPr>
          <t>臺南市自</t>
        </r>
        <r>
          <rPr>
            <b/>
            <sz val="9"/>
            <rFont val="Times New Roman"/>
            <family val="1"/>
          </rPr>
          <t>93</t>
        </r>
        <r>
          <rPr>
            <b/>
            <sz val="9"/>
            <rFont val="新細明體"/>
            <family val="1"/>
          </rPr>
          <t>年起，中區及西區合併為中西區。</t>
        </r>
      </text>
    </comment>
    <comment ref="B3" authorId="1">
      <text>
        <r>
          <rPr>
            <b/>
            <sz val="9"/>
            <rFont val="Times New Roman"/>
            <family val="1"/>
          </rPr>
          <t>92</t>
        </r>
        <r>
          <rPr>
            <b/>
            <sz val="9"/>
            <rFont val="新細明體"/>
            <family val="1"/>
          </rPr>
          <t>年</t>
        </r>
        <r>
          <rPr>
            <b/>
            <sz val="9"/>
            <rFont val="新細明體"/>
            <family val="1"/>
          </rPr>
          <t>高雄市與高雄縣之市縣界調整，高雄市前鎮區與高雄縣鳳山市各減增</t>
        </r>
        <r>
          <rPr>
            <b/>
            <sz val="9"/>
            <rFont val="Times New Roman"/>
            <family val="1"/>
          </rPr>
          <t>0.0102</t>
        </r>
        <r>
          <rPr>
            <b/>
            <sz val="9"/>
            <rFont val="新細明體"/>
            <family val="1"/>
          </rPr>
          <t>平方公里。</t>
        </r>
      </text>
    </comment>
    <comment ref="B19" authorId="1">
      <text>
        <r>
          <rPr>
            <b/>
            <sz val="9"/>
            <rFont val="Times New Roman"/>
            <family val="1"/>
          </rPr>
          <t>930610</t>
        </r>
        <r>
          <rPr>
            <b/>
            <sz val="9"/>
            <rFont val="新細明體"/>
            <family val="1"/>
          </rPr>
          <t>修正</t>
        </r>
      </text>
    </comment>
    <comment ref="B30" authorId="1">
      <text>
        <r>
          <rPr>
            <b/>
            <sz val="9"/>
            <rFont val="Times New Roman"/>
            <family val="1"/>
          </rPr>
          <t>930610</t>
        </r>
        <r>
          <rPr>
            <b/>
            <sz val="9"/>
            <rFont val="新細明體"/>
            <family val="1"/>
          </rPr>
          <t>修正</t>
        </r>
      </text>
    </comment>
    <comment ref="C5" authorId="1">
      <text>
        <r>
          <rPr>
            <b/>
            <sz val="9"/>
            <rFont val="新細明體"/>
            <family val="1"/>
          </rPr>
          <t>臺南市自93年1月起，中區及西區合併為中西區。</t>
        </r>
      </text>
    </comment>
  </commentList>
</comments>
</file>

<file path=xl/comments19.xml><?xml version="1.0" encoding="utf-8"?>
<comments xmlns="http://schemas.openxmlformats.org/spreadsheetml/2006/main">
  <authors>
    <author>moist201</author>
    <author>陳巧華</author>
  </authors>
  <commentList>
    <comment ref="A3" authorId="0">
      <text>
        <r>
          <rPr>
            <b/>
            <sz val="9"/>
            <rFont val="Times New Roman"/>
            <family val="1"/>
          </rPr>
          <t>92.02.03</t>
        </r>
        <r>
          <rPr>
            <b/>
            <sz val="9"/>
            <rFont val="新細明體"/>
            <family val="1"/>
          </rPr>
          <t>桃園縣</t>
        </r>
        <r>
          <rPr>
            <b/>
            <sz val="9"/>
            <rFont val="Times New Roman"/>
            <family val="1"/>
          </rPr>
          <t>,</t>
        </r>
        <r>
          <rPr>
            <b/>
            <sz val="9"/>
            <rFont val="新細明體"/>
            <family val="1"/>
          </rPr>
          <t>連江縣修正</t>
        </r>
      </text>
    </comment>
    <comment ref="B19" authorId="1">
      <text>
        <r>
          <rPr>
            <b/>
            <sz val="9"/>
            <rFont val="Times New Roman"/>
            <family val="1"/>
          </rPr>
          <t>930610</t>
        </r>
        <r>
          <rPr>
            <b/>
            <sz val="9"/>
            <rFont val="新細明體"/>
            <family val="1"/>
          </rPr>
          <t>修正</t>
        </r>
      </text>
    </comment>
    <comment ref="B30" authorId="1">
      <text>
        <r>
          <rPr>
            <b/>
            <sz val="9"/>
            <rFont val="Times New Roman"/>
            <family val="1"/>
          </rPr>
          <t>930610</t>
        </r>
        <r>
          <rPr>
            <b/>
            <sz val="9"/>
            <rFont val="新細明體"/>
            <family val="1"/>
          </rPr>
          <t>修正</t>
        </r>
      </text>
    </comment>
    <comment ref="B3" authorId="1">
      <text>
        <r>
          <rPr>
            <b/>
            <sz val="9"/>
            <rFont val="Times New Roman"/>
            <family val="1"/>
          </rPr>
          <t>92</t>
        </r>
        <r>
          <rPr>
            <b/>
            <sz val="9"/>
            <rFont val="新細明體"/>
            <family val="1"/>
          </rPr>
          <t>年</t>
        </r>
        <r>
          <rPr>
            <b/>
            <sz val="9"/>
            <rFont val="新細明體"/>
            <family val="1"/>
          </rPr>
          <t>高雄市與高雄縣之市縣界調整，高雄市前鎮區與高雄縣鳳山市各減增</t>
        </r>
        <r>
          <rPr>
            <b/>
            <sz val="9"/>
            <rFont val="Times New Roman"/>
            <family val="1"/>
          </rPr>
          <t>0.0102</t>
        </r>
        <r>
          <rPr>
            <b/>
            <sz val="9"/>
            <rFont val="新細明體"/>
            <family val="1"/>
          </rPr>
          <t>平方公里。</t>
        </r>
      </text>
    </comment>
  </commentList>
</comments>
</file>

<file path=xl/comments2.xml><?xml version="1.0" encoding="utf-8"?>
<comments xmlns="http://schemas.openxmlformats.org/spreadsheetml/2006/main">
  <authors>
    <author>MOI</author>
  </authors>
  <commentList>
    <comment ref="A30" authorId="0">
      <text>
        <r>
          <rPr>
            <b/>
            <sz val="9"/>
            <rFont val="新細明體"/>
            <family val="1"/>
          </rPr>
          <t>由高雄市代管。</t>
        </r>
      </text>
    </comment>
    <comment ref="A31" authorId="0">
      <text>
        <r>
          <rPr>
            <b/>
            <sz val="9"/>
            <rFont val="新細明體"/>
            <family val="1"/>
          </rPr>
          <t>由高雄市代管。</t>
        </r>
      </text>
    </comment>
  </commentList>
</comments>
</file>

<file path=xl/comments3.xml><?xml version="1.0" encoding="utf-8"?>
<comments xmlns="http://schemas.openxmlformats.org/spreadsheetml/2006/main">
  <authors>
    <author>MOI</author>
  </authors>
  <commentList>
    <comment ref="A30" authorId="0">
      <text>
        <r>
          <rPr>
            <b/>
            <sz val="9"/>
            <rFont val="新細明體"/>
            <family val="1"/>
          </rPr>
          <t>由高雄市代管。</t>
        </r>
      </text>
    </comment>
    <comment ref="A31" authorId="0">
      <text>
        <r>
          <rPr>
            <b/>
            <sz val="9"/>
            <rFont val="新細明體"/>
            <family val="1"/>
          </rPr>
          <t>由高雄市代管。</t>
        </r>
      </text>
    </comment>
  </commentList>
</comments>
</file>

<file path=xl/comments32.xml><?xml version="1.0" encoding="utf-8"?>
<comments xmlns="http://schemas.openxmlformats.org/spreadsheetml/2006/main">
  <authors>
    <author>陳巧華</author>
    <author>MOI</author>
  </authors>
  <commentList>
    <comment ref="B29" authorId="0">
      <text>
        <r>
          <rPr>
            <b/>
            <sz val="9"/>
            <rFont val="Times New Roman"/>
            <family val="1"/>
          </rPr>
          <t>75</t>
        </r>
        <r>
          <rPr>
            <b/>
            <sz val="9"/>
            <rFont val="新細明體"/>
            <family val="1"/>
          </rPr>
          <t>年</t>
        </r>
        <r>
          <rPr>
            <b/>
            <sz val="9"/>
            <rFont val="Times New Roman"/>
            <family val="1"/>
          </rPr>
          <t>7</t>
        </r>
        <r>
          <rPr>
            <b/>
            <sz val="9"/>
            <rFont val="新細明體"/>
            <family val="1"/>
          </rPr>
          <t>月公告淡水河、新店溪省、市行政界縣調整。</t>
        </r>
      </text>
    </comment>
    <comment ref="B26" authorId="0">
      <text>
        <r>
          <rPr>
            <b/>
            <sz val="9"/>
            <rFont val="Times New Roman"/>
            <family val="1"/>
          </rPr>
          <t>72</t>
        </r>
        <r>
          <rPr>
            <b/>
            <sz val="9"/>
            <rFont val="新細明體"/>
            <family val="1"/>
          </rPr>
          <t>年</t>
        </r>
        <r>
          <rPr>
            <b/>
            <sz val="9"/>
            <rFont val="Times New Roman"/>
            <family val="1"/>
          </rPr>
          <t>5</t>
        </r>
        <r>
          <rPr>
            <b/>
            <sz val="9"/>
            <rFont val="新細明體"/>
            <family val="1"/>
          </rPr>
          <t>月公告大坑整治地區省、市行政界縣調整。</t>
        </r>
      </text>
    </comment>
    <comment ref="B32" authorId="0">
      <text>
        <r>
          <rPr>
            <b/>
            <sz val="9"/>
            <rFont val="新細明體"/>
            <family val="1"/>
          </rPr>
          <t>78年公告大漢溪省、市行政界縣調整，臺北市、台北縣、桃園縣面積調整。</t>
        </r>
      </text>
    </comment>
    <comment ref="B17" authorId="0">
      <text>
        <r>
          <rPr>
            <b/>
            <sz val="9"/>
            <rFont val="新細明體"/>
            <family val="1"/>
          </rPr>
          <t>修正</t>
        </r>
      </text>
    </comment>
    <comment ref="B19" authorId="0">
      <text>
        <r>
          <rPr>
            <b/>
            <sz val="9"/>
            <rFont val="新細明體"/>
            <family val="1"/>
          </rPr>
          <t>修正</t>
        </r>
      </text>
    </comment>
    <comment ref="B11" authorId="0">
      <text>
        <r>
          <rPr>
            <b/>
            <sz val="9"/>
            <rFont val="新細明體"/>
            <family val="1"/>
          </rPr>
          <t>五十七年七月，為擴大臺北市區計劃，將臺北縣之景美鎮、南港鎮、木柵鄉、內湖鄉、暨陽明山管理局所屬之士林鎮、北投鎮等六鄉鎮劃入臺北市</t>
        </r>
      </text>
    </comment>
    <comment ref="A4" authorId="1">
      <text>
        <r>
          <rPr>
            <b/>
            <sz val="9"/>
            <rFont val="新細明體"/>
            <family val="1"/>
          </rPr>
          <t>不含金門縣、連江縣</t>
        </r>
      </text>
    </comment>
    <comment ref="A36" authorId="0">
      <text>
        <r>
          <rPr>
            <b/>
            <sz val="9"/>
            <rFont val="新細明體"/>
            <family val="1"/>
          </rPr>
          <t>30萬軍人</t>
        </r>
      </text>
    </comment>
  </commentList>
</comments>
</file>

<file path=xl/comments4.xml><?xml version="1.0" encoding="utf-8"?>
<comments xmlns="http://schemas.openxmlformats.org/spreadsheetml/2006/main">
  <authors>
    <author>MOI</author>
  </authors>
  <commentList>
    <comment ref="A30" authorId="0">
      <text>
        <r>
          <rPr>
            <b/>
            <sz val="9"/>
            <rFont val="新細明體"/>
            <family val="1"/>
          </rPr>
          <t>由高雄市代管。</t>
        </r>
      </text>
    </comment>
    <comment ref="A31" authorId="0">
      <text>
        <r>
          <rPr>
            <b/>
            <sz val="9"/>
            <rFont val="新細明體"/>
            <family val="1"/>
          </rPr>
          <t>由高雄市代管。</t>
        </r>
      </text>
    </comment>
  </commentList>
</comments>
</file>

<file path=xl/comments5.xml><?xml version="1.0" encoding="utf-8"?>
<comments xmlns="http://schemas.openxmlformats.org/spreadsheetml/2006/main">
  <authors>
    <author>MOI</author>
  </authors>
  <commentList>
    <comment ref="A30" authorId="0">
      <text>
        <r>
          <rPr>
            <b/>
            <sz val="9"/>
            <rFont val="新細明體"/>
            <family val="1"/>
          </rPr>
          <t>由高雄市代管。</t>
        </r>
      </text>
    </comment>
    <comment ref="A31" authorId="0">
      <text>
        <r>
          <rPr>
            <b/>
            <sz val="9"/>
            <rFont val="新細明體"/>
            <family val="1"/>
          </rPr>
          <t>由高雄市代管。</t>
        </r>
      </text>
    </comment>
  </commentList>
</comments>
</file>

<file path=xl/comments6.xml><?xml version="1.0" encoding="utf-8"?>
<comments xmlns="http://schemas.openxmlformats.org/spreadsheetml/2006/main">
  <authors>
    <author>MOI</author>
  </authors>
  <commentList>
    <comment ref="A30" authorId="0">
      <text>
        <r>
          <rPr>
            <b/>
            <sz val="9"/>
            <rFont val="新細明體"/>
            <family val="1"/>
          </rPr>
          <t>由高雄市代管。</t>
        </r>
      </text>
    </comment>
    <comment ref="A31" authorId="0">
      <text>
        <r>
          <rPr>
            <b/>
            <sz val="9"/>
            <rFont val="新細明體"/>
            <family val="1"/>
          </rPr>
          <t>由高雄市代管。</t>
        </r>
      </text>
    </comment>
  </commentList>
</comments>
</file>

<file path=xl/comments7.xml><?xml version="1.0" encoding="utf-8"?>
<comments xmlns="http://schemas.openxmlformats.org/spreadsheetml/2006/main">
  <authors>
    <author>MOI</author>
  </authors>
  <commentList>
    <comment ref="A30" authorId="0">
      <text>
        <r>
          <rPr>
            <b/>
            <sz val="9"/>
            <rFont val="新細明體"/>
            <family val="1"/>
          </rPr>
          <t>由高雄市代管。</t>
        </r>
      </text>
    </comment>
    <comment ref="A31" authorId="0">
      <text>
        <r>
          <rPr>
            <b/>
            <sz val="9"/>
            <rFont val="新細明體"/>
            <family val="1"/>
          </rPr>
          <t>由高雄市代管。</t>
        </r>
      </text>
    </comment>
  </commentList>
</comments>
</file>

<file path=xl/comments8.xml><?xml version="1.0" encoding="utf-8"?>
<comments xmlns="http://schemas.openxmlformats.org/spreadsheetml/2006/main">
  <authors>
    <author>MOI</author>
  </authors>
  <commentList>
    <comment ref="A30" authorId="0">
      <text>
        <r>
          <rPr>
            <b/>
            <sz val="9"/>
            <rFont val="新細明體"/>
            <family val="1"/>
          </rPr>
          <t>由高雄市代管。</t>
        </r>
      </text>
    </comment>
    <comment ref="A31" authorId="0">
      <text>
        <r>
          <rPr>
            <b/>
            <sz val="9"/>
            <rFont val="新細明體"/>
            <family val="1"/>
          </rPr>
          <t>由高雄市代管。</t>
        </r>
      </text>
    </comment>
  </commentList>
</comments>
</file>

<file path=xl/comments9.xml><?xml version="1.0" encoding="utf-8"?>
<comments xmlns="http://schemas.openxmlformats.org/spreadsheetml/2006/main">
  <authors>
    <author>MOI</author>
  </authors>
  <commentList>
    <comment ref="A30" authorId="0">
      <text>
        <r>
          <rPr>
            <b/>
            <sz val="9"/>
            <rFont val="新細明體"/>
            <family val="1"/>
          </rPr>
          <t>由高雄市代管。</t>
        </r>
      </text>
    </comment>
    <comment ref="A31" authorId="0">
      <text>
        <r>
          <rPr>
            <b/>
            <sz val="9"/>
            <rFont val="新細明體"/>
            <family val="1"/>
          </rPr>
          <t>由高雄市代管。</t>
        </r>
      </text>
    </comment>
  </commentList>
</comments>
</file>

<file path=xl/sharedStrings.xml><?xml version="1.0" encoding="utf-8"?>
<sst xmlns="http://schemas.openxmlformats.org/spreadsheetml/2006/main" count="2582" uniqueCount="661">
  <si>
    <t xml:space="preserve">土地面積 (平方公里) </t>
  </si>
  <si>
    <r>
      <t xml:space="preserve"> </t>
    </r>
    <r>
      <rPr>
        <sz val="9"/>
        <rFont val="新細明體"/>
        <family val="1"/>
      </rPr>
      <t>鄉鎮市區數</t>
    </r>
  </si>
  <si>
    <r>
      <t xml:space="preserve"> </t>
    </r>
    <r>
      <rPr>
        <sz val="9"/>
        <rFont val="新細明體"/>
        <family val="1"/>
      </rPr>
      <t>村里數</t>
    </r>
  </si>
  <si>
    <r>
      <t>戶</t>
    </r>
    <r>
      <rPr>
        <sz val="9"/>
        <rFont val="新細明體"/>
        <family val="1"/>
      </rPr>
      <t>數</t>
    </r>
    <r>
      <rPr>
        <sz val="9"/>
        <rFont val="Times New Roman"/>
        <family val="1"/>
      </rPr>
      <t xml:space="preserve"> </t>
    </r>
  </si>
  <si>
    <r>
      <t>人口數</t>
    </r>
    <r>
      <rPr>
        <sz val="9"/>
        <rFont val="Times New Roman"/>
        <family val="1"/>
      </rPr>
      <t xml:space="preserve"> </t>
    </r>
  </si>
  <si>
    <r>
      <t>占總人口比率</t>
    </r>
    <r>
      <rPr>
        <sz val="9"/>
        <rFont val="Times New Roman"/>
        <family val="1"/>
      </rPr>
      <t>(%)</t>
    </r>
  </si>
  <si>
    <t>男性人口數</t>
  </si>
  <si>
    <t>女性人口數</t>
  </si>
  <si>
    <r>
      <t xml:space="preserve">  </t>
    </r>
    <r>
      <rPr>
        <sz val="9"/>
        <rFont val="新細明體"/>
        <family val="1"/>
      </rPr>
      <t>性比例</t>
    </r>
    <r>
      <rPr>
        <sz val="9"/>
        <rFont val="Times New Roman"/>
        <family val="1"/>
      </rPr>
      <t xml:space="preserve"> (</t>
    </r>
    <r>
      <rPr>
        <sz val="9"/>
        <rFont val="新細明體"/>
        <family val="1"/>
      </rPr>
      <t>每百女子</t>
    </r>
    <r>
      <rPr>
        <sz val="9"/>
        <rFont val="新細明體"/>
        <family val="1"/>
      </rPr>
      <t>對男子數</t>
    </r>
    <r>
      <rPr>
        <sz val="9"/>
        <rFont val="Times New Roman"/>
        <family val="1"/>
      </rPr>
      <t xml:space="preserve">) </t>
    </r>
  </si>
  <si>
    <r>
      <t xml:space="preserve"> </t>
    </r>
    <r>
      <rPr>
        <sz val="9"/>
        <rFont val="新細明體"/>
        <family val="1"/>
      </rPr>
      <t>戶</t>
    </r>
    <r>
      <rPr>
        <sz val="9"/>
        <rFont val="新細明體"/>
        <family val="1"/>
      </rPr>
      <t>量</t>
    </r>
    <r>
      <rPr>
        <sz val="9"/>
        <rFont val="Times New Roman"/>
        <family val="1"/>
      </rPr>
      <t xml:space="preserve"> (</t>
    </r>
    <r>
      <rPr>
        <sz val="9"/>
        <rFont val="新細明體"/>
        <family val="1"/>
      </rPr>
      <t>人</t>
    </r>
    <r>
      <rPr>
        <sz val="9"/>
        <rFont val="Times New Roman"/>
        <family val="1"/>
      </rPr>
      <t>/</t>
    </r>
    <r>
      <rPr>
        <sz val="9"/>
        <rFont val="新細明體"/>
        <family val="1"/>
      </rPr>
      <t>戶</t>
    </r>
    <r>
      <rPr>
        <sz val="9"/>
        <rFont val="Times New Roman"/>
        <family val="1"/>
      </rPr>
      <t>)</t>
    </r>
  </si>
  <si>
    <r>
      <t xml:space="preserve"> </t>
    </r>
    <r>
      <rPr>
        <sz val="9"/>
        <rFont val="新細明體"/>
        <family val="1"/>
      </rPr>
      <t>人口密度</t>
    </r>
    <r>
      <rPr>
        <sz val="9"/>
        <rFont val="Times New Roman"/>
        <family val="1"/>
      </rPr>
      <t xml:space="preserve"> (</t>
    </r>
    <r>
      <rPr>
        <sz val="9"/>
        <rFont val="新細明體"/>
        <family val="1"/>
      </rPr>
      <t>人</t>
    </r>
    <r>
      <rPr>
        <sz val="9"/>
        <rFont val="Times New Roman"/>
        <family val="1"/>
      </rPr>
      <t>/</t>
    </r>
    <r>
      <rPr>
        <sz val="9"/>
        <rFont val="新細明體"/>
        <family val="1"/>
      </rPr>
      <t>平</t>
    </r>
    <r>
      <rPr>
        <sz val="9"/>
        <rFont val="Times New Roman"/>
        <family val="1"/>
      </rPr>
      <t xml:space="preserve">   </t>
    </r>
    <r>
      <rPr>
        <sz val="9"/>
        <rFont val="新細明體"/>
        <family val="1"/>
      </rPr>
      <t>方公里</t>
    </r>
    <r>
      <rPr>
        <sz val="9"/>
        <rFont val="Times New Roman"/>
        <family val="1"/>
      </rPr>
      <t xml:space="preserve">) </t>
    </r>
  </si>
  <si>
    <t xml:space="preserve">區域別 </t>
  </si>
  <si>
    <t xml:space="preserve">區域別 </t>
  </si>
  <si>
    <r>
      <t xml:space="preserve"> </t>
    </r>
    <r>
      <rPr>
        <sz val="9"/>
        <rFont val="新細明體"/>
        <family val="1"/>
      </rPr>
      <t>鄉鎮市區數</t>
    </r>
  </si>
  <si>
    <r>
      <t xml:space="preserve"> </t>
    </r>
    <r>
      <rPr>
        <sz val="9"/>
        <rFont val="新細明體"/>
        <family val="1"/>
      </rPr>
      <t>村里數</t>
    </r>
  </si>
  <si>
    <r>
      <t>戶</t>
    </r>
    <r>
      <rPr>
        <sz val="9"/>
        <rFont val="新細明體"/>
        <family val="1"/>
      </rPr>
      <t>數</t>
    </r>
    <r>
      <rPr>
        <sz val="9"/>
        <rFont val="Times New Roman"/>
        <family val="1"/>
      </rPr>
      <t xml:space="preserve"> </t>
    </r>
  </si>
  <si>
    <r>
      <t>人口數</t>
    </r>
    <r>
      <rPr>
        <sz val="9"/>
        <rFont val="Times New Roman"/>
        <family val="1"/>
      </rPr>
      <t xml:space="preserve"> </t>
    </r>
  </si>
  <si>
    <r>
      <t>占總人口比率</t>
    </r>
    <r>
      <rPr>
        <sz val="9"/>
        <rFont val="Times New Roman"/>
        <family val="1"/>
      </rPr>
      <t>(%)</t>
    </r>
  </si>
  <si>
    <t>男性人口數</t>
  </si>
  <si>
    <t>女性人口數</t>
  </si>
  <si>
    <r>
      <t xml:space="preserve">  </t>
    </r>
    <r>
      <rPr>
        <sz val="9"/>
        <rFont val="新細明體"/>
        <family val="1"/>
      </rPr>
      <t>性比例</t>
    </r>
    <r>
      <rPr>
        <sz val="9"/>
        <rFont val="Times New Roman"/>
        <family val="1"/>
      </rPr>
      <t xml:space="preserve"> (</t>
    </r>
    <r>
      <rPr>
        <sz val="9"/>
        <rFont val="新細明體"/>
        <family val="1"/>
      </rPr>
      <t>每百女子</t>
    </r>
    <r>
      <rPr>
        <sz val="9"/>
        <rFont val="新細明體"/>
        <family val="1"/>
      </rPr>
      <t>對男子數</t>
    </r>
    <r>
      <rPr>
        <sz val="9"/>
        <rFont val="Times New Roman"/>
        <family val="1"/>
      </rPr>
      <t xml:space="preserve">) </t>
    </r>
  </si>
  <si>
    <r>
      <t xml:space="preserve"> </t>
    </r>
    <r>
      <rPr>
        <sz val="9"/>
        <rFont val="新細明體"/>
        <family val="1"/>
      </rPr>
      <t>戶</t>
    </r>
    <r>
      <rPr>
        <sz val="9"/>
        <rFont val="新細明體"/>
        <family val="1"/>
      </rPr>
      <t>量</t>
    </r>
    <r>
      <rPr>
        <sz val="9"/>
        <rFont val="Times New Roman"/>
        <family val="1"/>
      </rPr>
      <t xml:space="preserve"> (</t>
    </r>
    <r>
      <rPr>
        <sz val="9"/>
        <rFont val="新細明體"/>
        <family val="1"/>
      </rPr>
      <t>人</t>
    </r>
    <r>
      <rPr>
        <sz val="9"/>
        <rFont val="Times New Roman"/>
        <family val="1"/>
      </rPr>
      <t>/</t>
    </r>
    <r>
      <rPr>
        <sz val="9"/>
        <rFont val="新細明體"/>
        <family val="1"/>
      </rPr>
      <t>戶</t>
    </r>
    <r>
      <rPr>
        <sz val="9"/>
        <rFont val="Times New Roman"/>
        <family val="1"/>
      </rPr>
      <t>)</t>
    </r>
  </si>
  <si>
    <r>
      <t xml:space="preserve"> </t>
    </r>
    <r>
      <rPr>
        <sz val="9"/>
        <rFont val="新細明體"/>
        <family val="1"/>
      </rPr>
      <t>人口密度</t>
    </r>
    <r>
      <rPr>
        <sz val="9"/>
        <rFont val="Times New Roman"/>
        <family val="1"/>
      </rPr>
      <t xml:space="preserve"> (</t>
    </r>
    <r>
      <rPr>
        <sz val="9"/>
        <rFont val="新細明體"/>
        <family val="1"/>
      </rPr>
      <t>人</t>
    </r>
    <r>
      <rPr>
        <sz val="9"/>
        <rFont val="Times New Roman"/>
        <family val="1"/>
      </rPr>
      <t>/</t>
    </r>
    <r>
      <rPr>
        <sz val="9"/>
        <rFont val="新細明體"/>
        <family val="1"/>
      </rPr>
      <t>平</t>
    </r>
    <r>
      <rPr>
        <sz val="9"/>
        <rFont val="Times New Roman"/>
        <family val="1"/>
      </rPr>
      <t xml:space="preserve">   </t>
    </r>
    <r>
      <rPr>
        <sz val="9"/>
        <rFont val="新細明體"/>
        <family val="1"/>
      </rPr>
      <t>方公里</t>
    </r>
    <r>
      <rPr>
        <sz val="9"/>
        <rFont val="Times New Roman"/>
        <family val="1"/>
      </rPr>
      <t xml:space="preserve">) </t>
    </r>
  </si>
  <si>
    <t>說明：1.北部區域包括臺北市、基隆市、新竹市、臺北縣、宜蘭縣、桃園縣、新竹縣。</t>
  </si>
  <si>
    <t>　　　2.中部區域包括臺中市、苗栗縣、臺中縣、彰化縣、南投縣、雲林縣。</t>
  </si>
  <si>
    <t>　　　3.南部區域包括嘉義市、臺南市、高雄市、嘉義縣、臺南縣、高雄縣、屏東縣、澎湖縣。</t>
  </si>
  <si>
    <t>　　　4.東部區域包括臺東縣、花蓮縣。</t>
  </si>
  <si>
    <t xml:space="preserve">區域別 </t>
  </si>
  <si>
    <r>
      <t xml:space="preserve"> </t>
    </r>
    <r>
      <rPr>
        <sz val="9"/>
        <rFont val="新細明體"/>
        <family val="1"/>
      </rPr>
      <t>鄉鎮市區數</t>
    </r>
  </si>
  <si>
    <r>
      <t xml:space="preserve"> </t>
    </r>
    <r>
      <rPr>
        <sz val="9"/>
        <rFont val="新細明體"/>
        <family val="1"/>
      </rPr>
      <t>村里數</t>
    </r>
  </si>
  <si>
    <r>
      <t>戶</t>
    </r>
    <r>
      <rPr>
        <sz val="9"/>
        <rFont val="新細明體"/>
        <family val="1"/>
      </rPr>
      <t>數</t>
    </r>
    <r>
      <rPr>
        <sz val="9"/>
        <rFont val="Times New Roman"/>
        <family val="1"/>
      </rPr>
      <t xml:space="preserve"> </t>
    </r>
  </si>
  <si>
    <r>
      <t>人口數</t>
    </r>
    <r>
      <rPr>
        <sz val="9"/>
        <rFont val="Times New Roman"/>
        <family val="1"/>
      </rPr>
      <t xml:space="preserve"> </t>
    </r>
  </si>
  <si>
    <r>
      <t>占總人口比率</t>
    </r>
    <r>
      <rPr>
        <sz val="9"/>
        <rFont val="Times New Roman"/>
        <family val="1"/>
      </rPr>
      <t>(%)</t>
    </r>
  </si>
  <si>
    <t>男性人口數</t>
  </si>
  <si>
    <t>女性人口數</t>
  </si>
  <si>
    <r>
      <t xml:space="preserve">  </t>
    </r>
    <r>
      <rPr>
        <sz val="9"/>
        <rFont val="新細明體"/>
        <family val="1"/>
      </rPr>
      <t>性比例</t>
    </r>
    <r>
      <rPr>
        <sz val="9"/>
        <rFont val="Times New Roman"/>
        <family val="1"/>
      </rPr>
      <t xml:space="preserve"> (</t>
    </r>
    <r>
      <rPr>
        <sz val="9"/>
        <rFont val="新細明體"/>
        <family val="1"/>
      </rPr>
      <t>每百女子</t>
    </r>
    <r>
      <rPr>
        <sz val="9"/>
        <rFont val="新細明體"/>
        <family val="1"/>
      </rPr>
      <t>對男子數</t>
    </r>
    <r>
      <rPr>
        <sz val="9"/>
        <rFont val="Times New Roman"/>
        <family val="1"/>
      </rPr>
      <t xml:space="preserve">) </t>
    </r>
  </si>
  <si>
    <r>
      <t xml:space="preserve"> </t>
    </r>
    <r>
      <rPr>
        <sz val="9"/>
        <rFont val="新細明體"/>
        <family val="1"/>
      </rPr>
      <t>戶</t>
    </r>
    <r>
      <rPr>
        <sz val="9"/>
        <rFont val="新細明體"/>
        <family val="1"/>
      </rPr>
      <t>量</t>
    </r>
    <r>
      <rPr>
        <sz val="9"/>
        <rFont val="Times New Roman"/>
        <family val="1"/>
      </rPr>
      <t xml:space="preserve"> (</t>
    </r>
    <r>
      <rPr>
        <sz val="9"/>
        <rFont val="新細明體"/>
        <family val="1"/>
      </rPr>
      <t>人</t>
    </r>
    <r>
      <rPr>
        <sz val="9"/>
        <rFont val="Times New Roman"/>
        <family val="1"/>
      </rPr>
      <t>/</t>
    </r>
    <r>
      <rPr>
        <sz val="9"/>
        <rFont val="新細明體"/>
        <family val="1"/>
      </rPr>
      <t>戶</t>
    </r>
    <r>
      <rPr>
        <sz val="9"/>
        <rFont val="Times New Roman"/>
        <family val="1"/>
      </rPr>
      <t>)</t>
    </r>
  </si>
  <si>
    <r>
      <t xml:space="preserve"> </t>
    </r>
    <r>
      <rPr>
        <sz val="9"/>
        <rFont val="新細明體"/>
        <family val="1"/>
      </rPr>
      <t>人口密度</t>
    </r>
    <r>
      <rPr>
        <sz val="9"/>
        <rFont val="Times New Roman"/>
        <family val="1"/>
      </rPr>
      <t xml:space="preserve"> (</t>
    </r>
    <r>
      <rPr>
        <sz val="9"/>
        <rFont val="新細明體"/>
        <family val="1"/>
      </rPr>
      <t>人</t>
    </r>
    <r>
      <rPr>
        <sz val="9"/>
        <rFont val="Times New Roman"/>
        <family val="1"/>
      </rPr>
      <t>/</t>
    </r>
    <r>
      <rPr>
        <sz val="9"/>
        <rFont val="新細明體"/>
        <family val="1"/>
      </rPr>
      <t>平</t>
    </r>
    <r>
      <rPr>
        <sz val="9"/>
        <rFont val="Times New Roman"/>
        <family val="1"/>
      </rPr>
      <t xml:space="preserve">   </t>
    </r>
    <r>
      <rPr>
        <sz val="9"/>
        <rFont val="新細明體"/>
        <family val="1"/>
      </rPr>
      <t>方公里</t>
    </r>
    <r>
      <rPr>
        <sz val="9"/>
        <rFont val="Times New Roman"/>
        <family val="1"/>
      </rPr>
      <t xml:space="preserve">) </t>
    </r>
  </si>
  <si>
    <t>說　　明：</t>
  </si>
  <si>
    <r>
      <t>92</t>
    </r>
    <r>
      <rPr>
        <sz val="9"/>
        <rFont val="細明體"/>
        <family val="3"/>
      </rPr>
      <t>年高雄市與高雄縣所報市縣界調整案行政院於</t>
    </r>
    <r>
      <rPr>
        <sz val="9"/>
        <rFont val="Times New Roman"/>
        <family val="1"/>
      </rPr>
      <t>92</t>
    </r>
    <r>
      <rPr>
        <sz val="9"/>
        <rFont val="細明體"/>
        <family val="3"/>
      </rPr>
      <t>年</t>
    </r>
    <r>
      <rPr>
        <sz val="9"/>
        <rFont val="Times New Roman"/>
        <family val="1"/>
      </rPr>
      <t>10</t>
    </r>
    <r>
      <rPr>
        <sz val="9"/>
        <rFont val="細明體"/>
        <family val="3"/>
      </rPr>
      <t>月</t>
    </r>
    <r>
      <rPr>
        <sz val="9"/>
        <rFont val="Times New Roman"/>
        <family val="1"/>
      </rPr>
      <t>14</t>
    </r>
    <r>
      <rPr>
        <sz val="9"/>
        <rFont val="細明體"/>
        <family val="3"/>
      </rPr>
      <t>日院臺內字第</t>
    </r>
    <r>
      <rPr>
        <sz val="9"/>
        <rFont val="Times New Roman"/>
        <family val="1"/>
      </rPr>
      <t>0920054481</t>
    </r>
    <r>
      <rPr>
        <sz val="9"/>
        <rFont val="細明體"/>
        <family val="3"/>
      </rPr>
      <t>號函准予備案；本部於</t>
    </r>
    <r>
      <rPr>
        <sz val="9"/>
        <rFont val="Times New Roman"/>
        <family val="1"/>
      </rPr>
      <t>92</t>
    </r>
    <r>
      <rPr>
        <sz val="9"/>
        <rFont val="細明體"/>
        <family val="3"/>
      </rPr>
      <t>年</t>
    </r>
    <r>
      <rPr>
        <sz val="9"/>
        <rFont val="Times New Roman"/>
        <family val="1"/>
      </rPr>
      <t>10</t>
    </r>
    <r>
      <rPr>
        <sz val="9"/>
        <rFont val="細明體"/>
        <family val="3"/>
      </rPr>
      <t>月</t>
    </r>
    <r>
      <rPr>
        <sz val="9"/>
        <rFont val="Times New Roman"/>
        <family val="1"/>
      </rPr>
      <t>20</t>
    </r>
    <r>
      <rPr>
        <sz val="9"/>
        <rFont val="細明體"/>
        <family val="3"/>
      </rPr>
      <t>日台內地字第</t>
    </r>
    <r>
      <rPr>
        <sz val="9"/>
        <rFont val="Times New Roman"/>
        <family val="1"/>
      </rPr>
      <t>0920014697</t>
    </r>
    <r>
      <rPr>
        <sz val="9"/>
        <rFont val="細明體"/>
        <family val="3"/>
      </rPr>
      <t>號函請高雄市與高雄縣政府查照。</t>
    </r>
  </si>
  <si>
    <t>資料來源：本部戶政司(土地面積依各縣市統計要覽所登載)。</t>
  </si>
  <si>
    <r>
      <t>年</t>
    </r>
    <r>
      <rPr>
        <sz val="9"/>
        <rFont val="Times New Roman"/>
        <family val="1"/>
      </rPr>
      <t>(</t>
    </r>
    <r>
      <rPr>
        <sz val="9"/>
        <rFont val="新細明體"/>
        <family val="1"/>
      </rPr>
      <t>月</t>
    </r>
    <r>
      <rPr>
        <sz val="9"/>
        <rFont val="Times New Roman"/>
        <family val="1"/>
      </rPr>
      <t>)</t>
    </r>
    <r>
      <rPr>
        <sz val="9"/>
        <rFont val="新細明體"/>
        <family val="1"/>
      </rPr>
      <t>底別</t>
    </r>
    <r>
      <rPr>
        <sz val="9"/>
        <rFont val="Times New Roman"/>
        <family val="1"/>
      </rPr>
      <t xml:space="preserve"> </t>
    </r>
  </si>
  <si>
    <r>
      <t xml:space="preserve"> </t>
    </r>
    <r>
      <rPr>
        <sz val="9"/>
        <rFont val="新細明體"/>
        <family val="1"/>
      </rPr>
      <t>鄉鎮市區數</t>
    </r>
  </si>
  <si>
    <r>
      <t xml:space="preserve"> </t>
    </r>
    <r>
      <rPr>
        <sz val="9"/>
        <rFont val="新細明體"/>
        <family val="1"/>
      </rPr>
      <t>村里數</t>
    </r>
  </si>
  <si>
    <r>
      <t>戶數</t>
    </r>
    <r>
      <rPr>
        <sz val="9"/>
        <rFont val="Times New Roman"/>
        <family val="1"/>
      </rPr>
      <t xml:space="preserve"> </t>
    </r>
  </si>
  <si>
    <r>
      <t>人口數</t>
    </r>
    <r>
      <rPr>
        <sz val="9"/>
        <rFont val="Times New Roman"/>
        <family val="1"/>
      </rPr>
      <t xml:space="preserve"> </t>
    </r>
  </si>
  <si>
    <r>
      <t>年</t>
    </r>
    <r>
      <rPr>
        <sz val="9"/>
        <rFont val="Times New Roman"/>
        <family val="1"/>
      </rPr>
      <t>(</t>
    </r>
    <r>
      <rPr>
        <sz val="9"/>
        <rFont val="新細明體"/>
        <family val="1"/>
      </rPr>
      <t>月</t>
    </r>
    <r>
      <rPr>
        <sz val="9"/>
        <rFont val="Times New Roman"/>
        <family val="1"/>
      </rPr>
      <t>)</t>
    </r>
    <r>
      <rPr>
        <sz val="9"/>
        <rFont val="新細明體"/>
        <family val="1"/>
      </rPr>
      <t>人口增加率</t>
    </r>
    <r>
      <rPr>
        <sz val="9"/>
        <rFont val="Times New Roman"/>
        <family val="1"/>
      </rPr>
      <t xml:space="preserve">(0/00) </t>
    </r>
  </si>
  <si>
    <t>男性人口數</t>
  </si>
  <si>
    <t>女性人口數</t>
  </si>
  <si>
    <r>
      <t xml:space="preserve">  </t>
    </r>
    <r>
      <rPr>
        <sz val="9"/>
        <rFont val="新細明體"/>
        <family val="1"/>
      </rPr>
      <t>性比例</t>
    </r>
    <r>
      <rPr>
        <sz val="9"/>
        <rFont val="Times New Roman"/>
        <family val="1"/>
      </rPr>
      <t xml:space="preserve"> (</t>
    </r>
    <r>
      <rPr>
        <sz val="9"/>
        <rFont val="新細明體"/>
        <family val="1"/>
      </rPr>
      <t>每百女子對男子數</t>
    </r>
    <r>
      <rPr>
        <sz val="9"/>
        <rFont val="Times New Roman"/>
        <family val="1"/>
      </rPr>
      <t xml:space="preserve">) </t>
    </r>
  </si>
  <si>
    <r>
      <t xml:space="preserve"> </t>
    </r>
    <r>
      <rPr>
        <sz val="9"/>
        <rFont val="新細明體"/>
        <family val="1"/>
      </rPr>
      <t>戶量</t>
    </r>
    <r>
      <rPr>
        <sz val="9"/>
        <rFont val="Times New Roman"/>
        <family val="1"/>
      </rPr>
      <t xml:space="preserve"> (</t>
    </r>
    <r>
      <rPr>
        <sz val="9"/>
        <rFont val="新細明體"/>
        <family val="1"/>
      </rPr>
      <t>人</t>
    </r>
    <r>
      <rPr>
        <sz val="9"/>
        <rFont val="Times New Roman"/>
        <family val="1"/>
      </rPr>
      <t>/</t>
    </r>
    <r>
      <rPr>
        <sz val="9"/>
        <rFont val="新細明體"/>
        <family val="1"/>
      </rPr>
      <t>戶</t>
    </r>
    <r>
      <rPr>
        <sz val="9"/>
        <rFont val="Times New Roman"/>
        <family val="1"/>
      </rPr>
      <t>)</t>
    </r>
  </si>
  <si>
    <r>
      <t xml:space="preserve"> </t>
    </r>
    <r>
      <rPr>
        <sz val="9"/>
        <rFont val="新細明體"/>
        <family val="1"/>
      </rPr>
      <t>人口密度</t>
    </r>
    <r>
      <rPr>
        <sz val="9"/>
        <rFont val="Times New Roman"/>
        <family val="1"/>
      </rPr>
      <t xml:space="preserve"> (</t>
    </r>
    <r>
      <rPr>
        <sz val="9"/>
        <rFont val="新細明體"/>
        <family val="1"/>
      </rPr>
      <t>人</t>
    </r>
    <r>
      <rPr>
        <sz val="9"/>
        <rFont val="Times New Roman"/>
        <family val="1"/>
      </rPr>
      <t>/</t>
    </r>
    <r>
      <rPr>
        <sz val="9"/>
        <rFont val="新細明體"/>
        <family val="1"/>
      </rPr>
      <t>平</t>
    </r>
    <r>
      <rPr>
        <sz val="9"/>
        <rFont val="Times New Roman"/>
        <family val="1"/>
      </rPr>
      <t xml:space="preserve">   </t>
    </r>
    <r>
      <rPr>
        <sz val="9"/>
        <rFont val="新細明體"/>
        <family val="1"/>
      </rPr>
      <t>方公里</t>
    </r>
    <r>
      <rPr>
        <sz val="9"/>
        <rFont val="Times New Roman"/>
        <family val="1"/>
      </rPr>
      <t xml:space="preserve">) </t>
    </r>
  </si>
  <si>
    <r>
      <t>資料來源：本部戶政司。</t>
    </r>
    <r>
      <rPr>
        <sz val="9"/>
        <rFont val="Times New Roman"/>
        <family val="1"/>
      </rPr>
      <t xml:space="preserve"> </t>
    </r>
  </si>
  <si>
    <r>
      <t>土地面積</t>
    </r>
    <r>
      <rPr>
        <sz val="9"/>
        <rFont val="Times New Roman"/>
        <family val="1"/>
      </rPr>
      <t xml:space="preserve"> (</t>
    </r>
    <r>
      <rPr>
        <sz val="9"/>
        <rFont val="新細明體"/>
        <family val="1"/>
      </rPr>
      <t>平方公里</t>
    </r>
    <r>
      <rPr>
        <sz val="9"/>
        <rFont val="Times New Roman"/>
        <family val="1"/>
      </rPr>
      <t xml:space="preserve">) </t>
    </r>
  </si>
  <si>
    <t>End of Year    (Month)</t>
  </si>
  <si>
    <r>
      <t>八　十年</t>
    </r>
    <r>
      <rPr>
        <b/>
        <sz val="9"/>
        <rFont val="Times New Roman"/>
        <family val="1"/>
      </rPr>
      <t xml:space="preserve">1991 </t>
    </r>
  </si>
  <si>
    <r>
      <t>八十一年</t>
    </r>
    <r>
      <rPr>
        <sz val="9"/>
        <rFont val="Times New Roman"/>
        <family val="1"/>
      </rPr>
      <t xml:space="preserve"> </t>
    </r>
    <r>
      <rPr>
        <sz val="9"/>
        <rFont val="Times New Roman"/>
        <family val="1"/>
      </rPr>
      <t>1992</t>
    </r>
  </si>
  <si>
    <r>
      <t>八十二年</t>
    </r>
    <r>
      <rPr>
        <sz val="9"/>
        <rFont val="Times New Roman"/>
        <family val="1"/>
      </rPr>
      <t xml:space="preserve"> </t>
    </r>
    <r>
      <rPr>
        <sz val="9"/>
        <rFont val="Times New Roman"/>
        <family val="1"/>
      </rPr>
      <t>1993</t>
    </r>
  </si>
  <si>
    <r>
      <t>八十三年</t>
    </r>
    <r>
      <rPr>
        <sz val="9"/>
        <rFont val="Times New Roman"/>
        <family val="1"/>
      </rPr>
      <t xml:space="preserve"> </t>
    </r>
    <r>
      <rPr>
        <sz val="9"/>
        <rFont val="Times New Roman"/>
        <family val="1"/>
      </rPr>
      <t>1994</t>
    </r>
  </si>
  <si>
    <r>
      <t>八十四年</t>
    </r>
    <r>
      <rPr>
        <sz val="9"/>
        <rFont val="Times New Roman"/>
        <family val="1"/>
      </rPr>
      <t xml:space="preserve"> </t>
    </r>
    <r>
      <rPr>
        <sz val="9"/>
        <rFont val="Times New Roman"/>
        <family val="1"/>
      </rPr>
      <t>1995</t>
    </r>
  </si>
  <si>
    <r>
      <t>八十五年</t>
    </r>
    <r>
      <rPr>
        <b/>
        <sz val="9"/>
        <rFont val="Times New Roman"/>
        <family val="1"/>
      </rPr>
      <t xml:space="preserve">1996 </t>
    </r>
  </si>
  <si>
    <r>
      <t>八十六年</t>
    </r>
    <r>
      <rPr>
        <sz val="9"/>
        <rFont val="Times New Roman"/>
        <family val="1"/>
      </rPr>
      <t xml:space="preserve"> </t>
    </r>
    <r>
      <rPr>
        <sz val="9"/>
        <rFont val="Times New Roman"/>
        <family val="1"/>
      </rPr>
      <t>1997</t>
    </r>
  </si>
  <si>
    <r>
      <t>八十七年</t>
    </r>
    <r>
      <rPr>
        <sz val="9"/>
        <rFont val="Times New Roman"/>
        <family val="1"/>
      </rPr>
      <t xml:space="preserve"> </t>
    </r>
    <r>
      <rPr>
        <sz val="9"/>
        <rFont val="Times New Roman"/>
        <family val="1"/>
      </rPr>
      <t>1998</t>
    </r>
  </si>
  <si>
    <r>
      <t>八十八年</t>
    </r>
    <r>
      <rPr>
        <sz val="9"/>
        <rFont val="Times New Roman"/>
        <family val="1"/>
      </rPr>
      <t>1999</t>
    </r>
    <r>
      <rPr>
        <sz val="9"/>
        <rFont val="Times New Roman"/>
        <family val="1"/>
      </rPr>
      <t xml:space="preserve"> </t>
    </r>
  </si>
  <si>
    <r>
      <t>八十九年</t>
    </r>
    <r>
      <rPr>
        <sz val="9"/>
        <rFont val="Times New Roman"/>
        <family val="1"/>
      </rPr>
      <t xml:space="preserve"> </t>
    </r>
    <r>
      <rPr>
        <sz val="9"/>
        <rFont val="Times New Roman"/>
        <family val="1"/>
      </rPr>
      <t>2000</t>
    </r>
  </si>
  <si>
    <r>
      <t>九十年</t>
    </r>
    <r>
      <rPr>
        <b/>
        <sz val="9"/>
        <rFont val="Times New Roman"/>
        <family val="1"/>
      </rPr>
      <t xml:space="preserve"> 2001</t>
    </r>
  </si>
  <si>
    <r>
      <t>九十一年</t>
    </r>
    <r>
      <rPr>
        <sz val="9"/>
        <rFont val="Times New Roman"/>
        <family val="1"/>
      </rPr>
      <t>2002</t>
    </r>
    <r>
      <rPr>
        <sz val="9"/>
        <rFont val="Times New Roman"/>
        <family val="1"/>
      </rPr>
      <t xml:space="preserve"> </t>
    </r>
  </si>
  <si>
    <r>
      <t xml:space="preserve"> </t>
    </r>
    <r>
      <rPr>
        <sz val="9"/>
        <rFont val="細明體"/>
        <family val="3"/>
      </rPr>
      <t>一　月</t>
    </r>
    <r>
      <rPr>
        <sz val="9"/>
        <rFont val="Times New Roman"/>
        <family val="1"/>
      </rPr>
      <t xml:space="preserve">  Jan. </t>
    </r>
  </si>
  <si>
    <r>
      <t xml:space="preserve"> </t>
    </r>
    <r>
      <rPr>
        <sz val="9"/>
        <rFont val="細明體"/>
        <family val="3"/>
      </rPr>
      <t>二　月</t>
    </r>
    <r>
      <rPr>
        <sz val="9"/>
        <rFont val="Times New Roman"/>
        <family val="1"/>
      </rPr>
      <t xml:space="preserve">  Feb. </t>
    </r>
  </si>
  <si>
    <r>
      <t xml:space="preserve"> </t>
    </r>
    <r>
      <rPr>
        <sz val="9"/>
        <rFont val="細明體"/>
        <family val="3"/>
      </rPr>
      <t>三　月</t>
    </r>
    <r>
      <rPr>
        <sz val="9"/>
        <rFont val="Times New Roman"/>
        <family val="1"/>
      </rPr>
      <t xml:space="preserve">  Mar. </t>
    </r>
  </si>
  <si>
    <r>
      <t xml:space="preserve"> </t>
    </r>
    <r>
      <rPr>
        <sz val="9"/>
        <rFont val="細明體"/>
        <family val="3"/>
      </rPr>
      <t>四　月</t>
    </r>
    <r>
      <rPr>
        <sz val="9"/>
        <rFont val="Times New Roman"/>
        <family val="1"/>
      </rPr>
      <t xml:space="preserve">  Apr. </t>
    </r>
  </si>
  <si>
    <r>
      <t xml:space="preserve"> </t>
    </r>
    <r>
      <rPr>
        <sz val="9"/>
        <rFont val="細明體"/>
        <family val="3"/>
      </rPr>
      <t>五　月</t>
    </r>
    <r>
      <rPr>
        <sz val="9"/>
        <rFont val="Times New Roman"/>
        <family val="1"/>
      </rPr>
      <t xml:space="preserve">  May </t>
    </r>
  </si>
  <si>
    <r>
      <t xml:space="preserve"> </t>
    </r>
    <r>
      <rPr>
        <sz val="9"/>
        <rFont val="細明體"/>
        <family val="3"/>
      </rPr>
      <t>六　月</t>
    </r>
    <r>
      <rPr>
        <sz val="9"/>
        <rFont val="Times New Roman"/>
        <family val="1"/>
      </rPr>
      <t xml:space="preserve">  June </t>
    </r>
  </si>
  <si>
    <r>
      <t xml:space="preserve"> </t>
    </r>
    <r>
      <rPr>
        <sz val="9"/>
        <rFont val="細明體"/>
        <family val="3"/>
      </rPr>
      <t>七　月</t>
    </r>
    <r>
      <rPr>
        <sz val="9"/>
        <rFont val="Times New Roman"/>
        <family val="1"/>
      </rPr>
      <t xml:space="preserve">  July </t>
    </r>
  </si>
  <si>
    <r>
      <t xml:space="preserve"> </t>
    </r>
    <r>
      <rPr>
        <sz val="9"/>
        <rFont val="細明體"/>
        <family val="3"/>
      </rPr>
      <t>八　月</t>
    </r>
    <r>
      <rPr>
        <sz val="9"/>
        <rFont val="Times New Roman"/>
        <family val="1"/>
      </rPr>
      <t xml:space="preserve">  Aug. </t>
    </r>
  </si>
  <si>
    <r>
      <t xml:space="preserve"> </t>
    </r>
    <r>
      <rPr>
        <sz val="9"/>
        <rFont val="細明體"/>
        <family val="3"/>
      </rPr>
      <t>九　月</t>
    </r>
    <r>
      <rPr>
        <sz val="9"/>
        <rFont val="Times New Roman"/>
        <family val="1"/>
      </rPr>
      <t xml:space="preserve">  Sept. </t>
    </r>
  </si>
  <si>
    <r>
      <t xml:space="preserve"> </t>
    </r>
    <r>
      <rPr>
        <sz val="9"/>
        <rFont val="細明體"/>
        <family val="3"/>
      </rPr>
      <t>十　月</t>
    </r>
    <r>
      <rPr>
        <sz val="9"/>
        <rFont val="Times New Roman"/>
        <family val="1"/>
      </rPr>
      <t xml:space="preserve">  Oct. </t>
    </r>
  </si>
  <si>
    <r>
      <t xml:space="preserve"> </t>
    </r>
    <r>
      <rPr>
        <sz val="9"/>
        <rFont val="細明體"/>
        <family val="3"/>
      </rPr>
      <t>十一月</t>
    </r>
    <r>
      <rPr>
        <sz val="9"/>
        <rFont val="Times New Roman"/>
        <family val="1"/>
      </rPr>
      <t xml:space="preserve">  Nov. </t>
    </r>
  </si>
  <si>
    <r>
      <t xml:space="preserve"> </t>
    </r>
    <r>
      <rPr>
        <sz val="9"/>
        <rFont val="細明體"/>
        <family val="3"/>
      </rPr>
      <t>十二月</t>
    </r>
    <r>
      <rPr>
        <sz val="9"/>
        <rFont val="Times New Roman"/>
        <family val="1"/>
      </rPr>
      <t xml:space="preserve">  Dec. </t>
    </r>
  </si>
  <si>
    <r>
      <t>九十二年</t>
    </r>
    <r>
      <rPr>
        <sz val="9"/>
        <rFont val="Times New Roman"/>
        <family val="1"/>
      </rPr>
      <t>2003</t>
    </r>
    <r>
      <rPr>
        <sz val="9"/>
        <rFont val="Times New Roman"/>
        <family val="1"/>
      </rPr>
      <t xml:space="preserve"> </t>
    </r>
  </si>
  <si>
    <t>No. of Township, City &amp; District</t>
  </si>
  <si>
    <t>No. of Village</t>
  </si>
  <si>
    <t>No. of Household</t>
  </si>
  <si>
    <t>Population</t>
  </si>
  <si>
    <t>Rate of Increase
(0/00)</t>
  </si>
  <si>
    <t>Male</t>
  </si>
  <si>
    <t>Female</t>
  </si>
  <si>
    <t>Sex Ratio (Female =100)</t>
  </si>
  <si>
    <r>
      <t>五　十年</t>
    </r>
    <r>
      <rPr>
        <sz val="9"/>
        <rFont val="Times New Roman"/>
        <family val="1"/>
      </rPr>
      <t xml:space="preserve">1961 </t>
    </r>
  </si>
  <si>
    <r>
      <t>五十二年</t>
    </r>
    <r>
      <rPr>
        <sz val="9"/>
        <rFont val="Times New Roman"/>
        <family val="1"/>
      </rPr>
      <t>1963</t>
    </r>
    <r>
      <rPr>
        <sz val="9"/>
        <rFont val="Times New Roman"/>
        <family val="1"/>
      </rPr>
      <t xml:space="preserve"> </t>
    </r>
  </si>
  <si>
    <r>
      <t>五十三年</t>
    </r>
    <r>
      <rPr>
        <sz val="9"/>
        <rFont val="Times New Roman"/>
        <family val="1"/>
      </rPr>
      <t>1964</t>
    </r>
  </si>
  <si>
    <r>
      <t>五十一年</t>
    </r>
    <r>
      <rPr>
        <sz val="9"/>
        <rFont val="Times New Roman"/>
        <family val="1"/>
      </rPr>
      <t>1962</t>
    </r>
  </si>
  <si>
    <r>
      <t>五十四年</t>
    </r>
    <r>
      <rPr>
        <sz val="9"/>
        <rFont val="Times New Roman"/>
        <family val="1"/>
      </rPr>
      <t>1965</t>
    </r>
    <r>
      <rPr>
        <sz val="9"/>
        <rFont val="Times New Roman"/>
        <family val="1"/>
      </rPr>
      <t xml:space="preserve"> </t>
    </r>
  </si>
  <si>
    <r>
      <t>五十五年</t>
    </r>
    <r>
      <rPr>
        <sz val="9"/>
        <rFont val="Times New Roman"/>
        <family val="1"/>
      </rPr>
      <t>1966</t>
    </r>
    <r>
      <rPr>
        <sz val="9"/>
        <rFont val="Times New Roman"/>
        <family val="1"/>
      </rPr>
      <t xml:space="preserve"> </t>
    </r>
  </si>
  <si>
    <r>
      <t>五十六年</t>
    </r>
    <r>
      <rPr>
        <sz val="9"/>
        <rFont val="Times New Roman"/>
        <family val="1"/>
      </rPr>
      <t>1967</t>
    </r>
    <r>
      <rPr>
        <sz val="9"/>
        <rFont val="Times New Roman"/>
        <family val="1"/>
      </rPr>
      <t xml:space="preserve"> </t>
    </r>
  </si>
  <si>
    <r>
      <t>五十七年</t>
    </r>
    <r>
      <rPr>
        <sz val="9"/>
        <rFont val="Times New Roman"/>
        <family val="1"/>
      </rPr>
      <t>1968</t>
    </r>
    <r>
      <rPr>
        <sz val="9"/>
        <rFont val="Times New Roman"/>
        <family val="1"/>
      </rPr>
      <t xml:space="preserve"> </t>
    </r>
  </si>
  <si>
    <r>
      <t>五十八年</t>
    </r>
    <r>
      <rPr>
        <sz val="9"/>
        <rFont val="Times New Roman"/>
        <family val="1"/>
      </rPr>
      <t>1969</t>
    </r>
    <r>
      <rPr>
        <sz val="9"/>
        <rFont val="Times New Roman"/>
        <family val="1"/>
      </rPr>
      <t xml:space="preserve"> </t>
    </r>
  </si>
  <si>
    <r>
      <t>五十九年</t>
    </r>
    <r>
      <rPr>
        <sz val="9"/>
        <rFont val="Times New Roman"/>
        <family val="1"/>
      </rPr>
      <t>1970</t>
    </r>
    <r>
      <rPr>
        <sz val="9"/>
        <rFont val="Times New Roman"/>
        <family val="1"/>
      </rPr>
      <t xml:space="preserve"> </t>
    </r>
  </si>
  <si>
    <r>
      <t>六　十年</t>
    </r>
    <r>
      <rPr>
        <sz val="9"/>
        <rFont val="Times New Roman"/>
        <family val="1"/>
      </rPr>
      <t xml:space="preserve"> </t>
    </r>
    <r>
      <rPr>
        <sz val="9"/>
        <rFont val="Times New Roman"/>
        <family val="1"/>
      </rPr>
      <t>1971</t>
    </r>
  </si>
  <si>
    <r>
      <t>六十一年</t>
    </r>
    <r>
      <rPr>
        <sz val="9"/>
        <rFont val="Times New Roman"/>
        <family val="1"/>
      </rPr>
      <t>1972</t>
    </r>
    <r>
      <rPr>
        <sz val="9"/>
        <rFont val="Times New Roman"/>
        <family val="1"/>
      </rPr>
      <t xml:space="preserve"> </t>
    </r>
  </si>
  <si>
    <r>
      <t>六十二年</t>
    </r>
    <r>
      <rPr>
        <sz val="9"/>
        <rFont val="Times New Roman"/>
        <family val="1"/>
      </rPr>
      <t>1973</t>
    </r>
    <r>
      <rPr>
        <sz val="9"/>
        <rFont val="Times New Roman"/>
        <family val="1"/>
      </rPr>
      <t xml:space="preserve"> </t>
    </r>
  </si>
  <si>
    <r>
      <t>六十三年</t>
    </r>
    <r>
      <rPr>
        <sz val="9"/>
        <rFont val="Times New Roman"/>
        <family val="1"/>
      </rPr>
      <t>1974</t>
    </r>
  </si>
  <si>
    <r>
      <t>六十四年</t>
    </r>
    <r>
      <rPr>
        <sz val="9"/>
        <rFont val="Times New Roman"/>
        <family val="1"/>
      </rPr>
      <t>1975</t>
    </r>
    <r>
      <rPr>
        <sz val="9"/>
        <rFont val="Times New Roman"/>
        <family val="1"/>
      </rPr>
      <t xml:space="preserve"> </t>
    </r>
  </si>
  <si>
    <r>
      <t>六十五年</t>
    </r>
    <r>
      <rPr>
        <sz val="9"/>
        <rFont val="Times New Roman"/>
        <family val="1"/>
      </rPr>
      <t>1976</t>
    </r>
    <r>
      <rPr>
        <sz val="9"/>
        <rFont val="Times New Roman"/>
        <family val="1"/>
      </rPr>
      <t xml:space="preserve"> </t>
    </r>
  </si>
  <si>
    <r>
      <t>六十七年</t>
    </r>
    <r>
      <rPr>
        <sz val="9"/>
        <rFont val="Times New Roman"/>
        <family val="1"/>
      </rPr>
      <t>1978</t>
    </r>
    <r>
      <rPr>
        <sz val="9"/>
        <rFont val="Times New Roman"/>
        <family val="1"/>
      </rPr>
      <t xml:space="preserve"> </t>
    </r>
  </si>
  <si>
    <r>
      <t>六十九年</t>
    </r>
    <r>
      <rPr>
        <sz val="9"/>
        <rFont val="Times New Roman"/>
        <family val="1"/>
      </rPr>
      <t>1980</t>
    </r>
    <r>
      <rPr>
        <sz val="9"/>
        <rFont val="Times New Roman"/>
        <family val="1"/>
      </rPr>
      <t xml:space="preserve"> </t>
    </r>
  </si>
  <si>
    <r>
      <t>七　十年</t>
    </r>
    <r>
      <rPr>
        <sz val="9"/>
        <rFont val="Times New Roman"/>
        <family val="1"/>
      </rPr>
      <t>1981</t>
    </r>
    <r>
      <rPr>
        <sz val="9"/>
        <rFont val="Times New Roman"/>
        <family val="1"/>
      </rPr>
      <t xml:space="preserve"> </t>
    </r>
  </si>
  <si>
    <r>
      <t>七十一年</t>
    </r>
    <r>
      <rPr>
        <sz val="9"/>
        <rFont val="Times New Roman"/>
        <family val="1"/>
      </rPr>
      <t>1982</t>
    </r>
    <r>
      <rPr>
        <sz val="9"/>
        <rFont val="Times New Roman"/>
        <family val="1"/>
      </rPr>
      <t xml:space="preserve"> </t>
    </r>
  </si>
  <si>
    <r>
      <t>七十二年</t>
    </r>
    <r>
      <rPr>
        <sz val="9"/>
        <rFont val="Times New Roman"/>
        <family val="1"/>
      </rPr>
      <t>1983</t>
    </r>
    <r>
      <rPr>
        <sz val="9"/>
        <rFont val="Times New Roman"/>
        <family val="1"/>
      </rPr>
      <t xml:space="preserve"> </t>
    </r>
  </si>
  <si>
    <r>
      <t>七十三年</t>
    </r>
    <r>
      <rPr>
        <sz val="9"/>
        <rFont val="Times New Roman"/>
        <family val="1"/>
      </rPr>
      <t>1984</t>
    </r>
    <r>
      <rPr>
        <sz val="9"/>
        <rFont val="Times New Roman"/>
        <family val="1"/>
      </rPr>
      <t xml:space="preserve"> </t>
    </r>
  </si>
  <si>
    <r>
      <t>七十四年</t>
    </r>
    <r>
      <rPr>
        <sz val="9"/>
        <rFont val="Times New Roman"/>
        <family val="1"/>
      </rPr>
      <t>1985</t>
    </r>
  </si>
  <si>
    <r>
      <t>六十八年</t>
    </r>
    <r>
      <rPr>
        <sz val="9"/>
        <rFont val="Times New Roman"/>
        <family val="1"/>
      </rPr>
      <t>1979</t>
    </r>
  </si>
  <si>
    <r>
      <t>六十六年</t>
    </r>
    <r>
      <rPr>
        <sz val="9"/>
        <rFont val="Times New Roman"/>
        <family val="1"/>
      </rPr>
      <t>1977</t>
    </r>
  </si>
  <si>
    <r>
      <t>七十五年</t>
    </r>
    <r>
      <rPr>
        <sz val="9"/>
        <rFont val="Times New Roman"/>
        <family val="1"/>
      </rPr>
      <t>1986</t>
    </r>
    <r>
      <rPr>
        <sz val="9"/>
        <rFont val="Times New Roman"/>
        <family val="1"/>
      </rPr>
      <t xml:space="preserve"> </t>
    </r>
  </si>
  <si>
    <r>
      <t>七十六年</t>
    </r>
    <r>
      <rPr>
        <sz val="9"/>
        <rFont val="Times New Roman"/>
        <family val="1"/>
      </rPr>
      <t>1987</t>
    </r>
    <r>
      <rPr>
        <sz val="9"/>
        <rFont val="Times New Roman"/>
        <family val="1"/>
      </rPr>
      <t xml:space="preserve"> </t>
    </r>
  </si>
  <si>
    <t>七十七年1988</t>
  </si>
  <si>
    <r>
      <t>七十八年</t>
    </r>
    <r>
      <rPr>
        <sz val="9"/>
        <rFont val="Times New Roman"/>
        <family val="1"/>
      </rPr>
      <t>1989</t>
    </r>
    <r>
      <rPr>
        <sz val="9"/>
        <rFont val="Times New Roman"/>
        <family val="1"/>
      </rPr>
      <t xml:space="preserve"> </t>
    </r>
  </si>
  <si>
    <r>
      <t>七十九年</t>
    </r>
    <r>
      <rPr>
        <sz val="9"/>
        <rFont val="Times New Roman"/>
        <family val="1"/>
      </rPr>
      <t>1990</t>
    </r>
    <r>
      <rPr>
        <sz val="9"/>
        <rFont val="Times New Roman"/>
        <family val="1"/>
      </rPr>
      <t xml:space="preserve"> </t>
    </r>
  </si>
  <si>
    <r>
      <t>占總人口比率</t>
    </r>
    <r>
      <rPr>
        <sz val="9"/>
        <rFont val="Times New Roman"/>
        <family val="1"/>
      </rPr>
      <t>(%)</t>
    </r>
  </si>
  <si>
    <r>
      <t>區域別</t>
    </r>
    <r>
      <rPr>
        <sz val="9"/>
        <rFont val="Times New Roman"/>
        <family val="1"/>
      </rPr>
      <t xml:space="preserve"> </t>
    </r>
  </si>
  <si>
    <r>
      <t>說明：</t>
    </r>
    <r>
      <rPr>
        <sz val="9"/>
        <rFont val="Times New Roman"/>
        <family val="1"/>
      </rPr>
      <t>1.</t>
    </r>
    <r>
      <rPr>
        <sz val="9"/>
        <rFont val="新細明體"/>
        <family val="1"/>
      </rPr>
      <t>北部區域包括臺北市、基隆市、新竹市、臺北縣、宜蘭縣、桃園縣、新竹縣。</t>
    </r>
  </si>
  <si>
    <r>
      <t>　　　</t>
    </r>
    <r>
      <rPr>
        <sz val="9"/>
        <rFont val="Times New Roman"/>
        <family val="1"/>
      </rPr>
      <t>2.</t>
    </r>
    <r>
      <rPr>
        <sz val="9"/>
        <rFont val="新細明體"/>
        <family val="1"/>
      </rPr>
      <t>中部區域包括臺中市、苗栗縣、臺中縣、彰化縣、南投縣、雲林縣。</t>
    </r>
  </si>
  <si>
    <r>
      <t>　　　</t>
    </r>
    <r>
      <rPr>
        <sz val="9"/>
        <rFont val="Times New Roman"/>
        <family val="1"/>
      </rPr>
      <t>3.</t>
    </r>
    <r>
      <rPr>
        <sz val="9"/>
        <rFont val="新細明體"/>
        <family val="1"/>
      </rPr>
      <t>南部區域包括嘉義市、臺南市、高雄市、嘉義縣、臺南縣、高雄縣、屏東縣、澎湖縣。</t>
    </r>
  </si>
  <si>
    <r>
      <t>　　　</t>
    </r>
    <r>
      <rPr>
        <sz val="9"/>
        <rFont val="Times New Roman"/>
        <family val="1"/>
      </rPr>
      <t>4.</t>
    </r>
    <r>
      <rPr>
        <sz val="9"/>
        <rFont val="新細明體"/>
        <family val="1"/>
      </rPr>
      <t>東部區域包括臺東縣、花蓮縣。</t>
    </r>
  </si>
  <si>
    <t>總計  Total</t>
  </si>
  <si>
    <t xml:space="preserve">臺灣地區 Taiwan Area </t>
  </si>
  <si>
    <t xml:space="preserve">臺 北 市 Taipei City </t>
  </si>
  <si>
    <t xml:space="preserve">高 雄 市 Kaohsiung City </t>
  </si>
  <si>
    <r>
      <t>L</t>
    </r>
    <r>
      <rPr>
        <sz val="9"/>
        <rFont val="Times New Roman"/>
        <family val="1"/>
      </rPr>
      <t>ocality</t>
    </r>
  </si>
  <si>
    <r>
      <t>臺灣地區按區域別</t>
    </r>
    <r>
      <rPr>
        <sz val="9"/>
        <rFont val="Times New Roman"/>
        <family val="1"/>
      </rPr>
      <t xml:space="preserve"> Taiwan Area </t>
    </r>
    <r>
      <rPr>
        <sz val="9"/>
        <rFont val="Times New Roman"/>
        <family val="1"/>
      </rPr>
      <t>d</t>
    </r>
    <r>
      <rPr>
        <sz val="9"/>
        <rFont val="Times New Roman"/>
        <family val="1"/>
      </rPr>
      <t xml:space="preserve">ivided into 4 Parts </t>
    </r>
  </si>
  <si>
    <t>臺灣地區  Taiwan Area</t>
  </si>
  <si>
    <t>北部區域  the North</t>
  </si>
  <si>
    <t>南部區域  the South</t>
  </si>
  <si>
    <t>中部區域  the Middle</t>
  </si>
  <si>
    <r>
      <t>中華民國九十二年底</t>
    </r>
    <r>
      <rPr>
        <sz val="9"/>
        <rFont val="Times New Roman"/>
        <family val="1"/>
      </rPr>
      <t xml:space="preserve"> End of 200</t>
    </r>
    <r>
      <rPr>
        <sz val="9"/>
        <rFont val="Times New Roman"/>
        <family val="1"/>
      </rPr>
      <t>3</t>
    </r>
  </si>
  <si>
    <t>東部區域  the East</t>
  </si>
  <si>
    <r>
      <t>年</t>
    </r>
    <r>
      <rPr>
        <sz val="9"/>
        <rFont val="新細明體"/>
        <family val="1"/>
      </rPr>
      <t>底別</t>
    </r>
    <r>
      <rPr>
        <sz val="9"/>
        <rFont val="Times New Roman"/>
        <family val="1"/>
      </rPr>
      <t xml:space="preserve"> </t>
    </r>
  </si>
  <si>
    <t xml:space="preserve">End of Year   </t>
  </si>
  <si>
    <r>
      <t>中華民國九十一年底</t>
    </r>
    <r>
      <rPr>
        <sz val="9"/>
        <rFont val="Times New Roman"/>
        <family val="1"/>
      </rPr>
      <t xml:space="preserve"> End of 200</t>
    </r>
    <r>
      <rPr>
        <sz val="9"/>
        <rFont val="Times New Roman"/>
        <family val="1"/>
      </rPr>
      <t>2</t>
    </r>
  </si>
  <si>
    <t xml:space="preserve"> Source : Dept. of Household Registration Affairs, MOI.</t>
  </si>
  <si>
    <r>
      <t>中華民國九十年底</t>
    </r>
    <r>
      <rPr>
        <sz val="9"/>
        <rFont val="Times New Roman"/>
        <family val="1"/>
      </rPr>
      <t xml:space="preserve"> End of 200</t>
    </r>
    <r>
      <rPr>
        <sz val="9"/>
        <rFont val="Times New Roman"/>
        <family val="1"/>
      </rPr>
      <t>1</t>
    </r>
  </si>
  <si>
    <r>
      <t>中華民國八十九年底</t>
    </r>
    <r>
      <rPr>
        <sz val="9"/>
        <rFont val="Times New Roman"/>
        <family val="1"/>
      </rPr>
      <t xml:space="preserve"> End of 200</t>
    </r>
    <r>
      <rPr>
        <sz val="9"/>
        <rFont val="Times New Roman"/>
        <family val="1"/>
      </rPr>
      <t>0</t>
    </r>
  </si>
  <si>
    <r>
      <t>1.1-</t>
    </r>
    <r>
      <rPr>
        <sz val="12"/>
        <rFont val="標楷體"/>
        <family val="4"/>
      </rPr>
      <t>土地面積、村里鄰、戶數暨現住人口</t>
    </r>
    <r>
      <rPr>
        <sz val="12"/>
        <rFont val="Times New Roman"/>
        <family val="1"/>
      </rPr>
      <t xml:space="preserve">  Number of Tsuen, Li, Lin, Household and Resident Population</t>
    </r>
  </si>
  <si>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</si>
  <si>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</si>
  <si>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</si>
  <si>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</si>
  <si>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</si>
  <si>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</si>
  <si>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</si>
  <si>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</si>
  <si>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</si>
  <si>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</si>
  <si>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</si>
  <si>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</si>
  <si>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</si>
  <si>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</si>
  <si>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</si>
  <si>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</si>
  <si>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</si>
  <si>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</si>
  <si>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</si>
  <si>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</si>
  <si>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</si>
  <si>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</si>
  <si>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</si>
  <si>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</si>
  <si>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r>
      <t xml:space="preserve"> </t>
    </r>
    <r>
      <rPr>
        <sz val="9"/>
        <rFont val="細明體"/>
        <family val="3"/>
      </rPr>
      <t>十二月</t>
    </r>
    <r>
      <rPr>
        <sz val="9"/>
        <rFont val="Times New Roman"/>
        <family val="1"/>
      </rPr>
      <t xml:space="preserve">  </t>
    </r>
    <r>
      <rPr>
        <sz val="9"/>
        <rFont val="Times New Roman"/>
        <family val="1"/>
      </rPr>
      <t>Dec</t>
    </r>
    <r>
      <rPr>
        <sz val="9"/>
        <rFont val="Times New Roman"/>
        <family val="1"/>
      </rPr>
      <t xml:space="preserve">. </t>
    </r>
  </si>
  <si>
    <r>
      <t>中華民國九十三年十二月底</t>
    </r>
    <r>
      <rPr>
        <sz val="9"/>
        <rFont val="Times New Roman"/>
        <family val="1"/>
      </rPr>
      <t xml:space="preserve"> End of </t>
    </r>
    <r>
      <rPr>
        <sz val="9"/>
        <rFont val="Times New Roman"/>
        <family val="1"/>
      </rPr>
      <t>Dec</t>
    </r>
    <r>
      <rPr>
        <sz val="9"/>
        <rFont val="Times New Roman"/>
        <family val="1"/>
      </rPr>
      <t>.,</t>
    </r>
    <r>
      <rPr>
        <sz val="9"/>
        <rFont val="Times New Roman"/>
        <family val="1"/>
      </rPr>
      <t xml:space="preserve"> </t>
    </r>
    <r>
      <rPr>
        <sz val="9"/>
        <rFont val="Times New Roman"/>
        <family val="1"/>
      </rPr>
      <t>2004</t>
    </r>
  </si>
  <si>
    <t xml:space="preserve">臺 灣 省 Taiwan Province </t>
  </si>
  <si>
    <r>
      <t>中華民國八十八年底</t>
    </r>
    <r>
      <rPr>
        <sz val="9"/>
        <rFont val="Times New Roman"/>
        <family val="1"/>
      </rPr>
      <t xml:space="preserve"> End of </t>
    </r>
    <r>
      <rPr>
        <sz val="9"/>
        <rFont val="Times New Roman"/>
        <family val="1"/>
      </rPr>
      <t>1999</t>
    </r>
  </si>
  <si>
    <r>
      <t>Area(Km²</t>
    </r>
    <r>
      <rPr>
        <sz val="9"/>
        <rFont val="Times New Roman"/>
        <family val="1"/>
      </rPr>
      <t>)</t>
    </r>
  </si>
  <si>
    <r>
      <t>Population Density (Persons per km²</t>
    </r>
    <r>
      <rPr>
        <sz val="9"/>
        <rFont val="Times New Roman"/>
        <family val="1"/>
      </rPr>
      <t>)</t>
    </r>
  </si>
  <si>
    <r>
      <t>中華民國八十七年底</t>
    </r>
    <r>
      <rPr>
        <sz val="9"/>
        <rFont val="Times New Roman"/>
        <family val="1"/>
      </rPr>
      <t xml:space="preserve"> End of </t>
    </r>
    <r>
      <rPr>
        <sz val="9"/>
        <rFont val="Times New Roman"/>
        <family val="1"/>
      </rPr>
      <t>1998</t>
    </r>
  </si>
  <si>
    <r>
      <t>中華民國八十六年底</t>
    </r>
    <r>
      <rPr>
        <sz val="9"/>
        <rFont val="Times New Roman"/>
        <family val="1"/>
      </rPr>
      <t xml:space="preserve"> End of </t>
    </r>
    <r>
      <rPr>
        <sz val="9"/>
        <rFont val="Times New Roman"/>
        <family val="1"/>
      </rPr>
      <t>1997</t>
    </r>
  </si>
  <si>
    <r>
      <t>中華民國八十五年底</t>
    </r>
    <r>
      <rPr>
        <sz val="9"/>
        <rFont val="Times New Roman"/>
        <family val="1"/>
      </rPr>
      <t xml:space="preserve"> End of </t>
    </r>
    <r>
      <rPr>
        <sz val="9"/>
        <rFont val="Times New Roman"/>
        <family val="1"/>
      </rPr>
      <t>1996</t>
    </r>
  </si>
  <si>
    <r>
      <t>中華民國八十四年底</t>
    </r>
    <r>
      <rPr>
        <sz val="9"/>
        <rFont val="Times New Roman"/>
        <family val="1"/>
      </rPr>
      <t xml:space="preserve"> End of </t>
    </r>
    <r>
      <rPr>
        <sz val="9"/>
        <rFont val="Times New Roman"/>
        <family val="1"/>
      </rPr>
      <t>1995</t>
    </r>
  </si>
  <si>
    <r>
      <t>中華民國八十三年底</t>
    </r>
    <r>
      <rPr>
        <sz val="9"/>
        <rFont val="Times New Roman"/>
        <family val="1"/>
      </rPr>
      <t xml:space="preserve"> End of </t>
    </r>
    <r>
      <rPr>
        <sz val="9"/>
        <rFont val="Times New Roman"/>
        <family val="1"/>
      </rPr>
      <t>1994</t>
    </r>
  </si>
  <si>
    <r>
      <t>中華民國八十二年底</t>
    </r>
    <r>
      <rPr>
        <sz val="9"/>
        <rFont val="Times New Roman"/>
        <family val="1"/>
      </rPr>
      <t xml:space="preserve"> End of </t>
    </r>
    <r>
      <rPr>
        <sz val="9"/>
        <rFont val="Times New Roman"/>
        <family val="1"/>
      </rPr>
      <t>1993</t>
    </r>
  </si>
  <si>
    <r>
      <t>中華民國八十一年底</t>
    </r>
    <r>
      <rPr>
        <sz val="9"/>
        <rFont val="Times New Roman"/>
        <family val="1"/>
      </rPr>
      <t xml:space="preserve"> End of </t>
    </r>
    <r>
      <rPr>
        <sz val="9"/>
        <rFont val="Times New Roman"/>
        <family val="1"/>
      </rPr>
      <t>1992</t>
    </r>
  </si>
  <si>
    <r>
      <t>中華民國八十年底</t>
    </r>
    <r>
      <rPr>
        <sz val="9"/>
        <rFont val="Times New Roman"/>
        <family val="1"/>
      </rPr>
      <t xml:space="preserve"> End of </t>
    </r>
    <r>
      <rPr>
        <sz val="9"/>
        <rFont val="Times New Roman"/>
        <family val="1"/>
      </rPr>
      <t>1991</t>
    </r>
  </si>
  <si>
    <r>
      <t>區域別</t>
    </r>
    <r>
      <rPr>
        <sz val="9"/>
        <rFont val="Times New Roman"/>
        <family val="1"/>
      </rPr>
      <t xml:space="preserve"> </t>
    </r>
  </si>
  <si>
    <r>
      <t>土地面積</t>
    </r>
    <r>
      <rPr>
        <sz val="9"/>
        <rFont val="Times New Roman"/>
        <family val="1"/>
      </rPr>
      <t xml:space="preserve"> (</t>
    </r>
    <r>
      <rPr>
        <sz val="9"/>
        <rFont val="新細明體"/>
        <family val="1"/>
      </rPr>
      <t>平方公里</t>
    </r>
    <r>
      <rPr>
        <sz val="9"/>
        <rFont val="Times New Roman"/>
        <family val="1"/>
      </rPr>
      <t xml:space="preserve">) </t>
    </r>
  </si>
  <si>
    <r>
      <t xml:space="preserve"> </t>
    </r>
    <r>
      <rPr>
        <sz val="9"/>
        <rFont val="新細明體"/>
        <family val="1"/>
      </rPr>
      <t>鄉鎮市區數</t>
    </r>
  </si>
  <si>
    <r>
      <t xml:space="preserve"> </t>
    </r>
    <r>
      <rPr>
        <sz val="9"/>
        <rFont val="新細明體"/>
        <family val="1"/>
      </rPr>
      <t>村里數</t>
    </r>
  </si>
  <si>
    <r>
      <t>戶數</t>
    </r>
    <r>
      <rPr>
        <sz val="9"/>
        <rFont val="Times New Roman"/>
        <family val="1"/>
      </rPr>
      <t xml:space="preserve"> </t>
    </r>
  </si>
  <si>
    <r>
      <t>人口數</t>
    </r>
    <r>
      <rPr>
        <sz val="9"/>
        <rFont val="Times New Roman"/>
        <family val="1"/>
      </rPr>
      <t xml:space="preserve"> </t>
    </r>
  </si>
  <si>
    <r>
      <t>占總人口比率</t>
    </r>
    <r>
      <rPr>
        <sz val="9"/>
        <rFont val="Times New Roman"/>
        <family val="1"/>
      </rPr>
      <t>(%)</t>
    </r>
  </si>
  <si>
    <t>男性人口數</t>
  </si>
  <si>
    <t>女性人口數</t>
  </si>
  <si>
    <r>
      <t xml:space="preserve">  </t>
    </r>
    <r>
      <rPr>
        <sz val="9"/>
        <rFont val="新細明體"/>
        <family val="1"/>
      </rPr>
      <t>性比例</t>
    </r>
    <r>
      <rPr>
        <sz val="9"/>
        <rFont val="Times New Roman"/>
        <family val="1"/>
      </rPr>
      <t xml:space="preserve"> (</t>
    </r>
    <r>
      <rPr>
        <sz val="9"/>
        <rFont val="新細明體"/>
        <family val="1"/>
      </rPr>
      <t>每百女子對男子數</t>
    </r>
    <r>
      <rPr>
        <sz val="9"/>
        <rFont val="Times New Roman"/>
        <family val="1"/>
      </rPr>
      <t xml:space="preserve">) </t>
    </r>
  </si>
  <si>
    <r>
      <t xml:space="preserve"> </t>
    </r>
    <r>
      <rPr>
        <sz val="9"/>
        <rFont val="新細明體"/>
        <family val="1"/>
      </rPr>
      <t>戶量</t>
    </r>
    <r>
      <rPr>
        <sz val="9"/>
        <rFont val="Times New Roman"/>
        <family val="1"/>
      </rPr>
      <t xml:space="preserve"> (</t>
    </r>
    <r>
      <rPr>
        <sz val="9"/>
        <rFont val="新細明體"/>
        <family val="1"/>
      </rPr>
      <t>人</t>
    </r>
    <r>
      <rPr>
        <sz val="9"/>
        <rFont val="Times New Roman"/>
        <family val="1"/>
      </rPr>
      <t>/</t>
    </r>
    <r>
      <rPr>
        <sz val="9"/>
        <rFont val="新細明體"/>
        <family val="1"/>
      </rPr>
      <t>戶</t>
    </r>
    <r>
      <rPr>
        <sz val="9"/>
        <rFont val="Times New Roman"/>
        <family val="1"/>
      </rPr>
      <t>)</t>
    </r>
  </si>
  <si>
    <r>
      <t xml:space="preserve"> </t>
    </r>
    <r>
      <rPr>
        <sz val="9"/>
        <rFont val="新細明體"/>
        <family val="1"/>
      </rPr>
      <t>人口密度</t>
    </r>
    <r>
      <rPr>
        <sz val="9"/>
        <rFont val="Times New Roman"/>
        <family val="1"/>
      </rPr>
      <t xml:space="preserve"> (</t>
    </r>
    <r>
      <rPr>
        <sz val="9"/>
        <rFont val="新細明體"/>
        <family val="1"/>
      </rPr>
      <t>人</t>
    </r>
    <r>
      <rPr>
        <sz val="9"/>
        <rFont val="Times New Roman"/>
        <family val="1"/>
      </rPr>
      <t>/</t>
    </r>
    <r>
      <rPr>
        <sz val="9"/>
        <rFont val="新細明體"/>
        <family val="1"/>
      </rPr>
      <t>平</t>
    </r>
    <r>
      <rPr>
        <sz val="9"/>
        <rFont val="Times New Roman"/>
        <family val="1"/>
      </rPr>
      <t xml:space="preserve">   </t>
    </r>
    <r>
      <rPr>
        <sz val="9"/>
        <rFont val="新細明體"/>
        <family val="1"/>
      </rPr>
      <t>方公里</t>
    </r>
    <r>
      <rPr>
        <sz val="9"/>
        <rFont val="Times New Roman"/>
        <family val="1"/>
      </rPr>
      <t xml:space="preserve">) </t>
    </r>
  </si>
  <si>
    <t>總計  Total</t>
  </si>
  <si>
    <t xml:space="preserve">臺灣地區 Taiwan Area </t>
  </si>
  <si>
    <t xml:space="preserve">臺 灣 省 Taiwan Province </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</si>
  <si>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</si>
  <si>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</si>
  <si>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</si>
  <si>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</si>
  <si>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</si>
  <si>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</si>
  <si>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</si>
  <si>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</si>
  <si>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</si>
  <si>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</si>
  <si>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</si>
  <si>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</si>
  <si>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</si>
  <si>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</si>
  <si>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</si>
  <si>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</si>
  <si>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</si>
  <si>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</si>
  <si>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</si>
  <si>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</si>
  <si>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</si>
  <si>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</si>
  <si>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</si>
  <si>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</si>
  <si>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</si>
  <si>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</si>
  <si>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t>臺灣地區  Taiwan Area</t>
  </si>
  <si>
    <t>北部區域  the North</t>
  </si>
  <si>
    <t>中部區域  the Middle</t>
  </si>
  <si>
    <t>南部區域  the South</t>
  </si>
  <si>
    <t>東部區域  the East</t>
  </si>
  <si>
    <r>
      <t>說明：</t>
    </r>
    <r>
      <rPr>
        <sz val="9"/>
        <rFont val="Times New Roman"/>
        <family val="1"/>
      </rPr>
      <t>1.</t>
    </r>
    <r>
      <rPr>
        <sz val="9"/>
        <rFont val="新細明體"/>
        <family val="1"/>
      </rPr>
      <t>北部區域包括臺北市、基隆市、新竹市、臺北縣、宜蘭縣、桃園縣、新竹縣。</t>
    </r>
  </si>
  <si>
    <r>
      <t>　　　</t>
    </r>
    <r>
      <rPr>
        <sz val="9"/>
        <rFont val="Times New Roman"/>
        <family val="1"/>
      </rPr>
      <t>2.</t>
    </r>
    <r>
      <rPr>
        <sz val="9"/>
        <rFont val="新細明體"/>
        <family val="1"/>
      </rPr>
      <t>中部區域包括臺中市、苗栗縣、臺中縣、彰化縣、南投縣、雲林縣。</t>
    </r>
  </si>
  <si>
    <r>
      <t>　　　</t>
    </r>
    <r>
      <rPr>
        <sz val="9"/>
        <rFont val="Times New Roman"/>
        <family val="1"/>
      </rPr>
      <t>3.</t>
    </r>
    <r>
      <rPr>
        <sz val="9"/>
        <rFont val="新細明體"/>
        <family val="1"/>
      </rPr>
      <t>南部區域包括嘉義市、臺南市、高雄市、嘉義縣、臺南縣、高雄縣、屏東縣、澎湖縣。</t>
    </r>
  </si>
  <si>
    <r>
      <t>　　　</t>
    </r>
    <r>
      <rPr>
        <sz val="9"/>
        <rFont val="Times New Roman"/>
        <family val="1"/>
      </rPr>
      <t>4.</t>
    </r>
    <r>
      <rPr>
        <sz val="9"/>
        <rFont val="新細明體"/>
        <family val="1"/>
      </rPr>
      <t>東部區域包括臺東縣、花蓮縣。</t>
    </r>
  </si>
  <si>
    <r>
      <t>資料來源：本部戶政司。</t>
    </r>
    <r>
      <rPr>
        <sz val="9"/>
        <rFont val="Times New Roman"/>
        <family val="1"/>
      </rPr>
      <t xml:space="preserve"> </t>
    </r>
  </si>
  <si>
    <t xml:space="preserve"> Source : Dept. of Household Registration Affairs, MOI.</t>
  </si>
  <si>
    <r>
      <t>　　　</t>
    </r>
    <r>
      <rPr>
        <sz val="9"/>
        <rFont val="Times New Roman"/>
        <family val="1"/>
      </rPr>
      <t>5.</t>
    </r>
    <r>
      <rPr>
        <sz val="9"/>
        <rFont val="Times New Roman"/>
        <family val="1"/>
      </rPr>
      <t>94</t>
    </r>
    <r>
      <rPr>
        <sz val="9"/>
        <rFont val="新細明體"/>
        <family val="1"/>
      </rPr>
      <t>年</t>
    </r>
    <r>
      <rPr>
        <sz val="9"/>
        <rFont val="Times New Roman"/>
        <family val="1"/>
      </rPr>
      <t>1</t>
    </r>
    <r>
      <rPr>
        <sz val="9"/>
        <rFont val="新細明體"/>
        <family val="1"/>
      </rPr>
      <t>月起調整嘉義縣與雲林縣行政區域土地面積；嘉義縣六腳鄉增加</t>
    </r>
    <r>
      <rPr>
        <sz val="9"/>
        <rFont val="Times New Roman"/>
        <family val="1"/>
      </rPr>
      <t>0.0020</t>
    </r>
    <r>
      <rPr>
        <sz val="9"/>
        <rFont val="新細明體"/>
        <family val="1"/>
      </rPr>
      <t>平方公里、東石鄉增加</t>
    </r>
    <r>
      <rPr>
        <sz val="9"/>
        <rFont val="Times New Roman"/>
        <family val="1"/>
      </rPr>
      <t>0.0005</t>
    </r>
    <r>
      <rPr>
        <sz val="9"/>
        <rFont val="新細明體"/>
        <family val="1"/>
      </rPr>
      <t>平方公里，雲林縣水林鄉減少</t>
    </r>
    <r>
      <rPr>
        <sz val="9"/>
        <rFont val="Times New Roman"/>
        <family val="1"/>
      </rPr>
      <t>0.0025</t>
    </r>
    <r>
      <rPr>
        <sz val="9"/>
        <rFont val="新細明體"/>
        <family val="1"/>
      </rPr>
      <t>平方公里</t>
    </r>
    <r>
      <rPr>
        <sz val="9"/>
        <rFont val="細明體"/>
        <family val="3"/>
      </rPr>
      <t>。</t>
    </r>
  </si>
  <si>
    <r>
      <t>中華民國九十四年十二月底</t>
    </r>
    <r>
      <rPr>
        <sz val="9"/>
        <rFont val="Times New Roman"/>
        <family val="1"/>
      </rPr>
      <t xml:space="preserve"> End of </t>
    </r>
    <r>
      <rPr>
        <sz val="9"/>
        <rFont val="Times New Roman"/>
        <family val="1"/>
      </rPr>
      <t>Dec.</t>
    </r>
    <r>
      <rPr>
        <sz val="9"/>
        <rFont val="Times New Roman"/>
        <family val="1"/>
      </rPr>
      <t>,</t>
    </r>
    <r>
      <rPr>
        <sz val="9"/>
        <rFont val="Times New Roman"/>
        <family val="1"/>
      </rPr>
      <t xml:space="preserve"> </t>
    </r>
    <r>
      <rPr>
        <sz val="9"/>
        <rFont val="Times New Roman"/>
        <family val="1"/>
      </rPr>
      <t>200</t>
    </r>
    <r>
      <rPr>
        <sz val="9"/>
        <rFont val="Times New Roman"/>
        <family val="1"/>
      </rPr>
      <t>5</t>
    </r>
  </si>
  <si>
    <r>
      <t>九十五年</t>
    </r>
    <r>
      <rPr>
        <b/>
        <sz val="9"/>
        <rFont val="Times New Roman"/>
        <family val="1"/>
      </rPr>
      <t>2006</t>
    </r>
  </si>
  <si>
    <r>
      <t>區域別</t>
    </r>
    <r>
      <rPr>
        <sz val="9"/>
        <rFont val="Times New Roman"/>
        <family val="1"/>
      </rPr>
      <t xml:space="preserve"> </t>
    </r>
  </si>
  <si>
    <r>
      <t xml:space="preserve"> </t>
    </r>
    <r>
      <rPr>
        <sz val="9"/>
        <rFont val="新細明體"/>
        <family val="1"/>
      </rPr>
      <t>鄉鎮市區數</t>
    </r>
  </si>
  <si>
    <r>
      <t xml:space="preserve"> </t>
    </r>
    <r>
      <rPr>
        <sz val="9"/>
        <rFont val="新細明體"/>
        <family val="1"/>
      </rPr>
      <t>村里數</t>
    </r>
  </si>
  <si>
    <r>
      <t>戶數</t>
    </r>
    <r>
      <rPr>
        <sz val="9"/>
        <rFont val="Times New Roman"/>
        <family val="1"/>
      </rPr>
      <t xml:space="preserve"> </t>
    </r>
  </si>
  <si>
    <r>
      <t>人口數</t>
    </r>
    <r>
      <rPr>
        <sz val="9"/>
        <rFont val="Times New Roman"/>
        <family val="1"/>
      </rPr>
      <t xml:space="preserve"> </t>
    </r>
  </si>
  <si>
    <r>
      <t>占總人口比率</t>
    </r>
    <r>
      <rPr>
        <sz val="9"/>
        <rFont val="Times New Roman"/>
        <family val="1"/>
      </rPr>
      <t>(%)</t>
    </r>
  </si>
  <si>
    <t>男性人口數</t>
  </si>
  <si>
    <t>女性人口數</t>
  </si>
  <si>
    <r>
      <t xml:space="preserve">  </t>
    </r>
    <r>
      <rPr>
        <sz val="9"/>
        <rFont val="新細明體"/>
        <family val="1"/>
      </rPr>
      <t>性比例</t>
    </r>
    <r>
      <rPr>
        <sz val="9"/>
        <rFont val="Times New Roman"/>
        <family val="1"/>
      </rPr>
      <t xml:space="preserve"> (</t>
    </r>
    <r>
      <rPr>
        <sz val="9"/>
        <rFont val="新細明體"/>
        <family val="1"/>
      </rPr>
      <t>每百女子對男子數</t>
    </r>
    <r>
      <rPr>
        <sz val="9"/>
        <rFont val="Times New Roman"/>
        <family val="1"/>
      </rPr>
      <t xml:space="preserve">) </t>
    </r>
  </si>
  <si>
    <r>
      <t xml:space="preserve"> </t>
    </r>
    <r>
      <rPr>
        <sz val="9"/>
        <rFont val="新細明體"/>
        <family val="1"/>
      </rPr>
      <t>戶量</t>
    </r>
    <r>
      <rPr>
        <sz val="9"/>
        <rFont val="Times New Roman"/>
        <family val="1"/>
      </rPr>
      <t xml:space="preserve"> (</t>
    </r>
    <r>
      <rPr>
        <sz val="9"/>
        <rFont val="新細明體"/>
        <family val="1"/>
      </rPr>
      <t>人</t>
    </r>
    <r>
      <rPr>
        <sz val="9"/>
        <rFont val="Times New Roman"/>
        <family val="1"/>
      </rPr>
      <t>/</t>
    </r>
    <r>
      <rPr>
        <sz val="9"/>
        <rFont val="新細明體"/>
        <family val="1"/>
      </rPr>
      <t>戶</t>
    </r>
    <r>
      <rPr>
        <sz val="9"/>
        <rFont val="Times New Roman"/>
        <family val="1"/>
      </rPr>
      <t>)</t>
    </r>
  </si>
  <si>
    <r>
      <t xml:space="preserve"> </t>
    </r>
    <r>
      <rPr>
        <sz val="9"/>
        <rFont val="新細明體"/>
        <family val="1"/>
      </rPr>
      <t>人口密度</t>
    </r>
    <r>
      <rPr>
        <sz val="9"/>
        <rFont val="Times New Roman"/>
        <family val="1"/>
      </rPr>
      <t xml:space="preserve"> (</t>
    </r>
    <r>
      <rPr>
        <sz val="9"/>
        <rFont val="新細明體"/>
        <family val="1"/>
      </rPr>
      <t>人</t>
    </r>
    <r>
      <rPr>
        <sz val="9"/>
        <rFont val="Times New Roman"/>
        <family val="1"/>
      </rPr>
      <t>/</t>
    </r>
    <r>
      <rPr>
        <sz val="9"/>
        <rFont val="新細明體"/>
        <family val="1"/>
      </rPr>
      <t>平</t>
    </r>
    <r>
      <rPr>
        <sz val="9"/>
        <rFont val="Times New Roman"/>
        <family val="1"/>
      </rPr>
      <t xml:space="preserve">   </t>
    </r>
    <r>
      <rPr>
        <sz val="9"/>
        <rFont val="新細明體"/>
        <family val="1"/>
      </rPr>
      <t>方公里</t>
    </r>
    <r>
      <rPr>
        <sz val="9"/>
        <rFont val="Times New Roman"/>
        <family val="1"/>
      </rPr>
      <t xml:space="preserve">) </t>
    </r>
  </si>
  <si>
    <t>總計  Total</t>
  </si>
  <si>
    <t xml:space="preserve">臺灣地區 Taiwan Area </t>
  </si>
  <si>
    <t xml:space="preserve">臺 灣 省 Taiwan Province </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</si>
  <si>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</si>
  <si>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</si>
  <si>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</si>
  <si>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</si>
  <si>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</si>
  <si>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</si>
  <si>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</si>
  <si>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</si>
  <si>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</si>
  <si>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</si>
  <si>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</si>
  <si>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</si>
  <si>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</si>
  <si>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</si>
  <si>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</si>
  <si>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</si>
  <si>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</si>
  <si>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</si>
  <si>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</si>
  <si>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</si>
  <si>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</si>
  <si>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</si>
  <si>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</si>
  <si>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</si>
  <si>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</si>
  <si>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</si>
  <si>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t>臺灣地區  Taiwan Area</t>
  </si>
  <si>
    <t>北部區域  the North</t>
  </si>
  <si>
    <t>中部區域  the Middle</t>
  </si>
  <si>
    <t>南部區域  the South</t>
  </si>
  <si>
    <t>東部區域  the East</t>
  </si>
  <si>
    <r>
      <t>　　　</t>
    </r>
    <r>
      <rPr>
        <sz val="9"/>
        <rFont val="Times New Roman"/>
        <family val="1"/>
      </rPr>
      <t>5.</t>
    </r>
    <r>
      <rPr>
        <sz val="9"/>
        <rFont val="Times New Roman"/>
        <family val="1"/>
      </rPr>
      <t>94</t>
    </r>
    <r>
      <rPr>
        <sz val="9"/>
        <rFont val="新細明體"/>
        <family val="1"/>
      </rPr>
      <t>年</t>
    </r>
    <r>
      <rPr>
        <sz val="9"/>
        <rFont val="Times New Roman"/>
        <family val="1"/>
      </rPr>
      <t>1</t>
    </r>
    <r>
      <rPr>
        <sz val="9"/>
        <rFont val="新細明體"/>
        <family val="1"/>
      </rPr>
      <t>月起調整嘉義縣與雲林縣行政區域土地面積；嘉義縣六腳鄉增加</t>
    </r>
    <r>
      <rPr>
        <sz val="9"/>
        <rFont val="Times New Roman"/>
        <family val="1"/>
      </rPr>
      <t>0.0020</t>
    </r>
    <r>
      <rPr>
        <sz val="9"/>
        <rFont val="新細明體"/>
        <family val="1"/>
      </rPr>
      <t>平方公里、東石鄉增加</t>
    </r>
    <r>
      <rPr>
        <sz val="9"/>
        <rFont val="Times New Roman"/>
        <family val="1"/>
      </rPr>
      <t>0.0005</t>
    </r>
    <r>
      <rPr>
        <sz val="9"/>
        <rFont val="新細明體"/>
        <family val="1"/>
      </rPr>
      <t>平方公里，雲林縣水林鄉減少</t>
    </r>
    <r>
      <rPr>
        <sz val="9"/>
        <rFont val="Times New Roman"/>
        <family val="1"/>
      </rPr>
      <t>0.0025</t>
    </r>
    <r>
      <rPr>
        <sz val="9"/>
        <rFont val="新細明體"/>
        <family val="1"/>
      </rPr>
      <t>平方公里</t>
    </r>
    <r>
      <rPr>
        <sz val="9"/>
        <rFont val="細明體"/>
        <family val="3"/>
      </rPr>
      <t>。</t>
    </r>
  </si>
  <si>
    <r>
      <t>資料來源：本部戶政司。</t>
    </r>
    <r>
      <rPr>
        <sz val="9"/>
        <rFont val="Times New Roman"/>
        <family val="1"/>
      </rPr>
      <t xml:space="preserve"> </t>
    </r>
  </si>
  <si>
    <t xml:space="preserve"> Source : Dept. of Household Registration Affairs, MOI.</t>
  </si>
  <si>
    <r>
      <t>　　　</t>
    </r>
    <r>
      <rPr>
        <sz val="9"/>
        <rFont val="Times New Roman"/>
        <family val="1"/>
      </rPr>
      <t>6</t>
    </r>
    <r>
      <rPr>
        <sz val="9"/>
        <rFont val="Times New Roman"/>
        <family val="1"/>
      </rPr>
      <t>.</t>
    </r>
    <r>
      <rPr>
        <sz val="9"/>
        <rFont val="Times New Roman"/>
        <family val="1"/>
      </rPr>
      <t>95</t>
    </r>
    <r>
      <rPr>
        <sz val="9"/>
        <rFont val="新細明體"/>
        <family val="1"/>
      </rPr>
      <t>年</t>
    </r>
    <r>
      <rPr>
        <sz val="9"/>
        <rFont val="Times New Roman"/>
        <family val="1"/>
      </rPr>
      <t>1</t>
    </r>
    <r>
      <rPr>
        <sz val="9"/>
        <rFont val="新細明體"/>
        <family val="1"/>
      </rPr>
      <t>月起調整新竹縣與新竹市行政區域土地面積，新竹縣寶山鄉減少</t>
    </r>
    <r>
      <rPr>
        <sz val="9"/>
        <rFont val="Times New Roman"/>
        <family val="1"/>
      </rPr>
      <t>0.0562</t>
    </r>
    <r>
      <rPr>
        <sz val="9"/>
        <rFont val="新細明體"/>
        <family val="1"/>
      </rPr>
      <t>平方公里、新竹市東區增加</t>
    </r>
    <r>
      <rPr>
        <sz val="9"/>
        <rFont val="Times New Roman"/>
        <family val="1"/>
      </rPr>
      <t>0.0562</t>
    </r>
    <r>
      <rPr>
        <sz val="9"/>
        <rFont val="新細明體"/>
        <family val="1"/>
      </rPr>
      <t>平方公里；內政部</t>
    </r>
    <r>
      <rPr>
        <sz val="9"/>
        <rFont val="Times New Roman"/>
        <family val="1"/>
      </rPr>
      <t>94</t>
    </r>
    <r>
      <rPr>
        <sz val="9"/>
        <rFont val="新細明體"/>
        <family val="1"/>
      </rPr>
      <t>年</t>
    </r>
    <r>
      <rPr>
        <sz val="9"/>
        <rFont val="Times New Roman"/>
        <family val="1"/>
      </rPr>
      <t>11</t>
    </r>
    <r>
      <rPr>
        <sz val="9"/>
        <rFont val="新細明體"/>
        <family val="1"/>
      </rPr>
      <t>月</t>
    </r>
    <r>
      <rPr>
        <sz val="9"/>
        <rFont val="Times New Roman"/>
        <family val="1"/>
      </rPr>
      <t>25</t>
    </r>
    <r>
      <rPr>
        <sz val="9"/>
        <rFont val="新細明體"/>
        <family val="1"/>
      </rPr>
      <t>日台內地字地</t>
    </r>
    <r>
      <rPr>
        <sz val="9"/>
        <rFont val="Times New Roman"/>
        <family val="1"/>
      </rPr>
      <t>094100154401</t>
    </r>
    <r>
      <rPr>
        <sz val="9"/>
        <rFont val="新細明體"/>
        <family val="1"/>
      </rPr>
      <t>號函准新竹市高峰段</t>
    </r>
    <r>
      <rPr>
        <sz val="9"/>
        <rFont val="Times New Roman"/>
        <family val="1"/>
      </rPr>
      <t>688</t>
    </r>
    <r>
      <rPr>
        <sz val="9"/>
        <rFont val="新細明體"/>
        <family val="1"/>
      </rPr>
      <t>及</t>
    </r>
    <r>
      <rPr>
        <sz val="9"/>
        <rFont val="Times New Roman"/>
        <family val="1"/>
      </rPr>
      <t>694</t>
    </r>
    <r>
      <rPr>
        <sz val="9"/>
        <rFont val="新細明體"/>
        <family val="1"/>
      </rPr>
      <t>等地號附近與新竹縣行政區域界線更正，自</t>
    </r>
    <r>
      <rPr>
        <sz val="9"/>
        <rFont val="Times New Roman"/>
        <family val="1"/>
      </rPr>
      <t>95</t>
    </r>
    <r>
      <rPr>
        <sz val="9"/>
        <rFont val="新細明體"/>
        <family val="1"/>
      </rPr>
      <t>年</t>
    </r>
    <r>
      <rPr>
        <sz val="9"/>
        <rFont val="Times New Roman"/>
        <family val="1"/>
      </rPr>
      <t>1</t>
    </r>
    <r>
      <rPr>
        <sz val="9"/>
        <rFont val="新細明體"/>
        <family val="1"/>
      </rPr>
      <t>月</t>
    </r>
    <r>
      <rPr>
        <sz val="9"/>
        <rFont val="Times New Roman"/>
        <family val="1"/>
      </rPr>
      <t>1</t>
    </r>
    <r>
      <rPr>
        <sz val="9"/>
        <rFont val="新細明體"/>
        <family val="1"/>
      </rPr>
      <t>日起生效</t>
    </r>
    <r>
      <rPr>
        <sz val="9"/>
        <rFont val="細明體"/>
        <family val="3"/>
      </rPr>
      <t>。</t>
    </r>
  </si>
  <si>
    <r>
      <t xml:space="preserve"> </t>
    </r>
    <r>
      <rPr>
        <sz val="9"/>
        <rFont val="細明體"/>
        <family val="3"/>
      </rPr>
      <t>四　月</t>
    </r>
    <r>
      <rPr>
        <sz val="9"/>
        <rFont val="Times New Roman"/>
        <family val="1"/>
      </rPr>
      <t xml:space="preserve">  Apr. </t>
    </r>
  </si>
  <si>
    <t>Proportion of Persons  (%)</t>
  </si>
  <si>
    <r>
      <t xml:space="preserve"> </t>
    </r>
    <r>
      <rPr>
        <sz val="9"/>
        <rFont val="細明體"/>
        <family val="3"/>
      </rPr>
      <t>七　月</t>
    </r>
    <r>
      <rPr>
        <sz val="9"/>
        <rFont val="Times New Roman"/>
        <family val="1"/>
      </rPr>
      <t xml:space="preserve">  July </t>
    </r>
  </si>
  <si>
    <r>
      <t xml:space="preserve"> </t>
    </r>
    <r>
      <rPr>
        <sz val="9"/>
        <rFont val="細明體"/>
        <family val="3"/>
      </rPr>
      <t>七　月</t>
    </r>
    <r>
      <rPr>
        <sz val="9"/>
        <rFont val="Times New Roman"/>
        <family val="1"/>
      </rPr>
      <t xml:space="preserve">  July </t>
    </r>
  </si>
  <si>
    <r>
      <t>Mean Size</t>
    </r>
    <r>
      <rPr>
        <sz val="9"/>
        <rFont val="Times New Roman"/>
        <family val="1"/>
      </rPr>
      <t xml:space="preserve"> of Household (Persons/ Household)</t>
    </r>
  </si>
  <si>
    <r>
      <t>中華民國九十五年十二月底</t>
    </r>
    <r>
      <rPr>
        <sz val="9"/>
        <rFont val="Times New Roman"/>
        <family val="1"/>
      </rPr>
      <t xml:space="preserve"> End of </t>
    </r>
    <r>
      <rPr>
        <sz val="9"/>
        <rFont val="Times New Roman"/>
        <family val="1"/>
      </rPr>
      <t>Dec.</t>
    </r>
    <r>
      <rPr>
        <sz val="9"/>
        <rFont val="Times New Roman"/>
        <family val="1"/>
      </rPr>
      <t>,</t>
    </r>
    <r>
      <rPr>
        <sz val="9"/>
        <rFont val="Times New Roman"/>
        <family val="1"/>
      </rPr>
      <t xml:space="preserve"> </t>
    </r>
    <r>
      <rPr>
        <sz val="9"/>
        <rFont val="Times New Roman"/>
        <family val="1"/>
      </rPr>
      <t>200</t>
    </r>
    <r>
      <rPr>
        <sz val="9"/>
        <rFont val="Times New Roman"/>
        <family val="1"/>
      </rPr>
      <t>6</t>
    </r>
  </si>
  <si>
    <r>
      <t>區域別</t>
    </r>
    <r>
      <rPr>
        <sz val="9"/>
        <rFont val="Times New Roman"/>
        <family val="1"/>
      </rPr>
      <t xml:space="preserve"> </t>
    </r>
  </si>
  <si>
    <r>
      <t xml:space="preserve"> </t>
    </r>
    <r>
      <rPr>
        <sz val="9"/>
        <rFont val="新細明體"/>
        <family val="1"/>
      </rPr>
      <t>鄉鎮市區數</t>
    </r>
  </si>
  <si>
    <r>
      <t xml:space="preserve"> </t>
    </r>
    <r>
      <rPr>
        <sz val="9"/>
        <rFont val="新細明體"/>
        <family val="1"/>
      </rPr>
      <t>村里數</t>
    </r>
  </si>
  <si>
    <r>
      <t>戶數</t>
    </r>
    <r>
      <rPr>
        <sz val="9"/>
        <rFont val="Times New Roman"/>
        <family val="1"/>
      </rPr>
      <t xml:space="preserve"> </t>
    </r>
  </si>
  <si>
    <r>
      <t>人口數</t>
    </r>
    <r>
      <rPr>
        <sz val="9"/>
        <rFont val="Times New Roman"/>
        <family val="1"/>
      </rPr>
      <t xml:space="preserve"> </t>
    </r>
  </si>
  <si>
    <r>
      <t>占總人口比率</t>
    </r>
    <r>
      <rPr>
        <sz val="9"/>
        <rFont val="Times New Roman"/>
        <family val="1"/>
      </rPr>
      <t>(%)</t>
    </r>
  </si>
  <si>
    <t>男性人口數</t>
  </si>
  <si>
    <t>女性人口數</t>
  </si>
  <si>
    <r>
      <t xml:space="preserve">  </t>
    </r>
    <r>
      <rPr>
        <sz val="9"/>
        <rFont val="新細明體"/>
        <family val="1"/>
      </rPr>
      <t>性比例</t>
    </r>
    <r>
      <rPr>
        <sz val="9"/>
        <rFont val="Times New Roman"/>
        <family val="1"/>
      </rPr>
      <t xml:space="preserve"> (</t>
    </r>
    <r>
      <rPr>
        <sz val="9"/>
        <rFont val="新細明體"/>
        <family val="1"/>
      </rPr>
      <t>每百女子對男子數</t>
    </r>
    <r>
      <rPr>
        <sz val="9"/>
        <rFont val="Times New Roman"/>
        <family val="1"/>
      </rPr>
      <t xml:space="preserve">) </t>
    </r>
  </si>
  <si>
    <r>
      <t xml:space="preserve"> </t>
    </r>
    <r>
      <rPr>
        <sz val="9"/>
        <rFont val="新細明體"/>
        <family val="1"/>
      </rPr>
      <t>戶量</t>
    </r>
    <r>
      <rPr>
        <sz val="9"/>
        <rFont val="Times New Roman"/>
        <family val="1"/>
      </rPr>
      <t xml:space="preserve"> (</t>
    </r>
    <r>
      <rPr>
        <sz val="9"/>
        <rFont val="新細明體"/>
        <family val="1"/>
      </rPr>
      <t>人</t>
    </r>
    <r>
      <rPr>
        <sz val="9"/>
        <rFont val="Times New Roman"/>
        <family val="1"/>
      </rPr>
      <t>/</t>
    </r>
    <r>
      <rPr>
        <sz val="9"/>
        <rFont val="新細明體"/>
        <family val="1"/>
      </rPr>
      <t>戶</t>
    </r>
    <r>
      <rPr>
        <sz val="9"/>
        <rFont val="Times New Roman"/>
        <family val="1"/>
      </rPr>
      <t>)</t>
    </r>
  </si>
  <si>
    <r>
      <t>Area(Km²</t>
    </r>
    <r>
      <rPr>
        <sz val="9"/>
        <rFont val="Times New Roman"/>
        <family val="1"/>
      </rPr>
      <t>)</t>
    </r>
  </si>
  <si>
    <t>Proportion of Persons  (%)</t>
  </si>
  <si>
    <t>Male</t>
  </si>
  <si>
    <t>Female</t>
  </si>
  <si>
    <t>Sex Ratio (Female =100)</t>
  </si>
  <si>
    <r>
      <t>Population Density (Persons per km²</t>
    </r>
    <r>
      <rPr>
        <sz val="9"/>
        <rFont val="Times New Roman"/>
        <family val="1"/>
      </rPr>
      <t>)</t>
    </r>
  </si>
  <si>
    <t>總計  Total</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</si>
  <si>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</si>
  <si>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</si>
  <si>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</si>
  <si>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</si>
  <si>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</si>
  <si>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</si>
  <si>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</si>
  <si>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</si>
  <si>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</si>
  <si>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</si>
  <si>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</si>
  <si>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</si>
  <si>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</si>
  <si>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</si>
  <si>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</si>
  <si>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</si>
  <si>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</si>
  <si>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</si>
  <si>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</si>
  <si>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</si>
  <si>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</si>
  <si>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</si>
  <si>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</si>
  <si>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</si>
  <si>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</si>
  <si>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r>
      <t>　　　</t>
    </r>
    <r>
      <rPr>
        <sz val="9"/>
        <rFont val="Times New Roman"/>
        <family val="1"/>
      </rPr>
      <t>5.</t>
    </r>
    <r>
      <rPr>
        <sz val="9"/>
        <rFont val="Times New Roman"/>
        <family val="1"/>
      </rPr>
      <t>94</t>
    </r>
    <r>
      <rPr>
        <sz val="9"/>
        <rFont val="新細明體"/>
        <family val="1"/>
      </rPr>
      <t>年</t>
    </r>
    <r>
      <rPr>
        <sz val="9"/>
        <rFont val="Times New Roman"/>
        <family val="1"/>
      </rPr>
      <t>1</t>
    </r>
    <r>
      <rPr>
        <sz val="9"/>
        <rFont val="新細明體"/>
        <family val="1"/>
      </rPr>
      <t>月起調整嘉義縣與雲林縣行政區域土地面積；嘉義縣六腳鄉增加</t>
    </r>
    <r>
      <rPr>
        <sz val="9"/>
        <rFont val="Times New Roman"/>
        <family val="1"/>
      </rPr>
      <t>0.0020</t>
    </r>
    <r>
      <rPr>
        <sz val="9"/>
        <rFont val="新細明體"/>
        <family val="1"/>
      </rPr>
      <t>平方公里、東石鄉增加</t>
    </r>
    <r>
      <rPr>
        <sz val="9"/>
        <rFont val="Times New Roman"/>
        <family val="1"/>
      </rPr>
      <t>0.0005</t>
    </r>
    <r>
      <rPr>
        <sz val="9"/>
        <rFont val="新細明體"/>
        <family val="1"/>
      </rPr>
      <t>平方公里，雲林縣水林鄉減少</t>
    </r>
    <r>
      <rPr>
        <sz val="9"/>
        <rFont val="Times New Roman"/>
        <family val="1"/>
      </rPr>
      <t>0.0025</t>
    </r>
    <r>
      <rPr>
        <sz val="9"/>
        <rFont val="新細明體"/>
        <family val="1"/>
      </rPr>
      <t>平方公里</t>
    </r>
    <r>
      <rPr>
        <sz val="9"/>
        <rFont val="細明體"/>
        <family val="3"/>
      </rPr>
      <t>。</t>
    </r>
  </si>
  <si>
    <r>
      <t>　　　</t>
    </r>
    <r>
      <rPr>
        <sz val="9"/>
        <rFont val="Times New Roman"/>
        <family val="1"/>
      </rPr>
      <t>6</t>
    </r>
    <r>
      <rPr>
        <sz val="9"/>
        <rFont val="Times New Roman"/>
        <family val="1"/>
      </rPr>
      <t>.</t>
    </r>
    <r>
      <rPr>
        <sz val="9"/>
        <rFont val="Times New Roman"/>
        <family val="1"/>
      </rPr>
      <t>95</t>
    </r>
    <r>
      <rPr>
        <sz val="9"/>
        <rFont val="新細明體"/>
        <family val="1"/>
      </rPr>
      <t>年</t>
    </r>
    <r>
      <rPr>
        <sz val="9"/>
        <rFont val="Times New Roman"/>
        <family val="1"/>
      </rPr>
      <t>1</t>
    </r>
    <r>
      <rPr>
        <sz val="9"/>
        <rFont val="新細明體"/>
        <family val="1"/>
      </rPr>
      <t>月起調整新竹縣與新竹市行政區域土地面積，新竹縣寶山鄉減少</t>
    </r>
    <r>
      <rPr>
        <sz val="9"/>
        <rFont val="Times New Roman"/>
        <family val="1"/>
      </rPr>
      <t>0.0562</t>
    </r>
    <r>
      <rPr>
        <sz val="9"/>
        <rFont val="新細明體"/>
        <family val="1"/>
      </rPr>
      <t>平方公里、新竹市東區增加</t>
    </r>
    <r>
      <rPr>
        <sz val="9"/>
        <rFont val="Times New Roman"/>
        <family val="1"/>
      </rPr>
      <t>0.0562</t>
    </r>
    <r>
      <rPr>
        <sz val="9"/>
        <rFont val="新細明體"/>
        <family val="1"/>
      </rPr>
      <t>平方公里；內政部</t>
    </r>
    <r>
      <rPr>
        <sz val="9"/>
        <rFont val="Times New Roman"/>
        <family val="1"/>
      </rPr>
      <t>94</t>
    </r>
    <r>
      <rPr>
        <sz val="9"/>
        <rFont val="新細明體"/>
        <family val="1"/>
      </rPr>
      <t>年</t>
    </r>
    <r>
      <rPr>
        <sz val="9"/>
        <rFont val="Times New Roman"/>
        <family val="1"/>
      </rPr>
      <t>11</t>
    </r>
    <r>
      <rPr>
        <sz val="9"/>
        <rFont val="新細明體"/>
        <family val="1"/>
      </rPr>
      <t>月</t>
    </r>
    <r>
      <rPr>
        <sz val="9"/>
        <rFont val="Times New Roman"/>
        <family val="1"/>
      </rPr>
      <t>25</t>
    </r>
    <r>
      <rPr>
        <sz val="9"/>
        <rFont val="新細明體"/>
        <family val="1"/>
      </rPr>
      <t>日台內地字地</t>
    </r>
    <r>
      <rPr>
        <sz val="9"/>
        <rFont val="Times New Roman"/>
        <family val="1"/>
      </rPr>
      <t>094100154401</t>
    </r>
    <r>
      <rPr>
        <sz val="9"/>
        <rFont val="新細明體"/>
        <family val="1"/>
      </rPr>
      <t>號函准新竹市高峰段</t>
    </r>
    <r>
      <rPr>
        <sz val="9"/>
        <rFont val="Times New Roman"/>
        <family val="1"/>
      </rPr>
      <t>688</t>
    </r>
    <r>
      <rPr>
        <sz val="9"/>
        <rFont val="新細明體"/>
        <family val="1"/>
      </rPr>
      <t>及</t>
    </r>
    <r>
      <rPr>
        <sz val="9"/>
        <rFont val="Times New Roman"/>
        <family val="1"/>
      </rPr>
      <t>694</t>
    </r>
    <r>
      <rPr>
        <sz val="9"/>
        <rFont val="新細明體"/>
        <family val="1"/>
      </rPr>
      <t>等地號附近與新竹縣行政區域界線更正，自</t>
    </r>
    <r>
      <rPr>
        <sz val="9"/>
        <rFont val="Times New Roman"/>
        <family val="1"/>
      </rPr>
      <t>95</t>
    </r>
    <r>
      <rPr>
        <sz val="9"/>
        <rFont val="新細明體"/>
        <family val="1"/>
      </rPr>
      <t>年</t>
    </r>
    <r>
      <rPr>
        <sz val="9"/>
        <rFont val="Times New Roman"/>
        <family val="1"/>
      </rPr>
      <t>1</t>
    </r>
    <r>
      <rPr>
        <sz val="9"/>
        <rFont val="新細明體"/>
        <family val="1"/>
      </rPr>
      <t>月</t>
    </r>
    <r>
      <rPr>
        <sz val="9"/>
        <rFont val="Times New Roman"/>
        <family val="1"/>
      </rPr>
      <t>1</t>
    </r>
    <r>
      <rPr>
        <sz val="9"/>
        <rFont val="新細明體"/>
        <family val="1"/>
      </rPr>
      <t>日起生效</t>
    </r>
    <r>
      <rPr>
        <sz val="9"/>
        <rFont val="細明體"/>
        <family val="3"/>
      </rPr>
      <t>。</t>
    </r>
  </si>
  <si>
    <r>
      <t>資料來源：本部戶政司。</t>
    </r>
    <r>
      <rPr>
        <sz val="9"/>
        <rFont val="Times New Roman"/>
        <family val="1"/>
      </rPr>
      <t xml:space="preserve"> </t>
    </r>
  </si>
  <si>
    <t xml:space="preserve"> Source : Dept. of Household Registration Affairs, MOI.</t>
  </si>
  <si>
    <r>
      <t xml:space="preserve"> </t>
    </r>
    <r>
      <rPr>
        <sz val="9"/>
        <rFont val="細明體"/>
        <family val="3"/>
      </rPr>
      <t>八　月</t>
    </r>
    <r>
      <rPr>
        <sz val="9"/>
        <rFont val="Times New Roman"/>
        <family val="1"/>
      </rPr>
      <t xml:space="preserve">  Aug. </t>
    </r>
  </si>
  <si>
    <r>
      <t>Township</t>
    </r>
    <r>
      <rPr>
        <sz val="9"/>
        <rFont val="Times New Roman"/>
        <family val="1"/>
      </rPr>
      <t>s</t>
    </r>
    <r>
      <rPr>
        <sz val="9"/>
        <rFont val="Times New Roman"/>
        <family val="1"/>
      </rPr>
      <t>, Cit</t>
    </r>
    <r>
      <rPr>
        <sz val="9"/>
        <rFont val="Times New Roman"/>
        <family val="1"/>
      </rPr>
      <t>ies</t>
    </r>
    <r>
      <rPr>
        <sz val="9"/>
        <rFont val="Times New Roman"/>
        <family val="1"/>
      </rPr>
      <t xml:space="preserve"> &amp; District</t>
    </r>
    <r>
      <rPr>
        <sz val="9"/>
        <rFont val="Times New Roman"/>
        <family val="1"/>
      </rPr>
      <t>s</t>
    </r>
  </si>
  <si>
    <r>
      <t>Village</t>
    </r>
    <r>
      <rPr>
        <sz val="9"/>
        <rFont val="Times New Roman"/>
        <family val="1"/>
      </rPr>
      <t>s</t>
    </r>
  </si>
  <si>
    <r>
      <t>Household</t>
    </r>
    <r>
      <rPr>
        <sz val="9"/>
        <rFont val="Times New Roman"/>
        <family val="1"/>
      </rPr>
      <t>s</t>
    </r>
  </si>
  <si>
    <r>
      <t>P</t>
    </r>
    <r>
      <rPr>
        <sz val="9"/>
        <rFont val="Times New Roman"/>
        <family val="1"/>
      </rPr>
      <t>ersons</t>
    </r>
  </si>
  <si>
    <r>
      <t>Increase</t>
    </r>
    <r>
      <rPr>
        <sz val="9"/>
        <rFont val="Times New Roman"/>
        <family val="1"/>
      </rPr>
      <t xml:space="preserve"> Rate</t>
    </r>
    <r>
      <rPr>
        <sz val="9"/>
        <rFont val="Times New Roman"/>
        <family val="1"/>
      </rPr>
      <t xml:space="preserve">
(0/00)</t>
    </r>
  </si>
  <si>
    <r>
      <t>Mean Size</t>
    </r>
    <r>
      <rPr>
        <sz val="9"/>
        <rFont val="Times New Roman"/>
        <family val="1"/>
      </rPr>
      <t xml:space="preserve"> of Household</t>
    </r>
    <r>
      <rPr>
        <sz val="9"/>
        <rFont val="Times New Roman"/>
        <family val="1"/>
      </rPr>
      <t>s</t>
    </r>
    <r>
      <rPr>
        <sz val="9"/>
        <rFont val="Times New Roman"/>
        <family val="1"/>
      </rPr>
      <t xml:space="preserve"> (Persons/ Household)</t>
    </r>
  </si>
  <si>
    <r>
      <t>Township</t>
    </r>
    <r>
      <rPr>
        <sz val="9"/>
        <rFont val="Times New Roman"/>
        <family val="1"/>
      </rPr>
      <t>s</t>
    </r>
    <r>
      <rPr>
        <sz val="9"/>
        <rFont val="Times New Roman"/>
        <family val="1"/>
      </rPr>
      <t>, Cit</t>
    </r>
    <r>
      <rPr>
        <sz val="9"/>
        <rFont val="Times New Roman"/>
        <family val="1"/>
      </rPr>
      <t>ies</t>
    </r>
    <r>
      <rPr>
        <sz val="9"/>
        <rFont val="Times New Roman"/>
        <family val="1"/>
      </rPr>
      <t xml:space="preserve"> &amp; District</t>
    </r>
    <r>
      <rPr>
        <sz val="9"/>
        <rFont val="Times New Roman"/>
        <family val="1"/>
      </rPr>
      <t>s</t>
    </r>
  </si>
  <si>
    <r>
      <t>Mean Size</t>
    </r>
    <r>
      <rPr>
        <sz val="9"/>
        <rFont val="Times New Roman"/>
        <family val="1"/>
      </rPr>
      <t xml:space="preserve"> of Household</t>
    </r>
    <r>
      <rPr>
        <sz val="9"/>
        <rFont val="Times New Roman"/>
        <family val="1"/>
      </rPr>
      <t>s</t>
    </r>
    <r>
      <rPr>
        <sz val="9"/>
        <rFont val="Times New Roman"/>
        <family val="1"/>
      </rPr>
      <t xml:space="preserve"> (Persons/ Household)</t>
    </r>
  </si>
  <si>
    <t>Locality</t>
  </si>
  <si>
    <t>Area(Km²)</t>
  </si>
  <si>
    <t>Townships, Cities &amp; Districts</t>
  </si>
  <si>
    <t>Villages</t>
  </si>
  <si>
    <t>Households</t>
  </si>
  <si>
    <t>Persons</t>
  </si>
  <si>
    <t>Proportion of Persons  (%)</t>
  </si>
  <si>
    <t>Male</t>
  </si>
  <si>
    <t>Female</t>
  </si>
  <si>
    <t>Sex Ratio (Female =100)</t>
  </si>
  <si>
    <t>Mean Size of Households (Persons/ Household)</t>
  </si>
  <si>
    <t>Population Density (Persons per km²)</t>
  </si>
  <si>
    <r>
      <t>1.1-</t>
    </r>
    <r>
      <rPr>
        <sz val="12"/>
        <rFont val="標楷體"/>
        <family val="4"/>
      </rPr>
      <t>土地面積、村里鄰、戶數暨現住人口</t>
    </r>
    <r>
      <rPr>
        <sz val="12"/>
        <rFont val="Times New Roman"/>
        <family val="1"/>
      </rPr>
      <t xml:space="preserve">  Number of Villages, Neighborhoods, Households and Resident Population</t>
    </r>
  </si>
  <si>
    <r>
      <t>按區域別</t>
    </r>
    <r>
      <rPr>
        <sz val="9"/>
        <rFont val="Times New Roman"/>
        <family val="1"/>
      </rPr>
      <t xml:space="preserve"> Taiwan </t>
    </r>
    <r>
      <rPr>
        <sz val="9"/>
        <rFont val="Times New Roman"/>
        <family val="1"/>
      </rPr>
      <t>d</t>
    </r>
    <r>
      <rPr>
        <sz val="9"/>
        <rFont val="Times New Roman"/>
        <family val="1"/>
      </rPr>
      <t xml:space="preserve">ivided into 4 Parts </t>
    </r>
  </si>
  <si>
    <r>
      <t xml:space="preserve"> </t>
    </r>
    <r>
      <rPr>
        <sz val="9"/>
        <rFont val="細明體"/>
        <family val="3"/>
      </rPr>
      <t>十二月</t>
    </r>
    <r>
      <rPr>
        <sz val="9"/>
        <rFont val="Times New Roman"/>
        <family val="1"/>
      </rPr>
      <t xml:space="preserve">  </t>
    </r>
    <r>
      <rPr>
        <sz val="9"/>
        <rFont val="Times New Roman"/>
        <family val="1"/>
      </rPr>
      <t>Dec</t>
    </r>
    <r>
      <rPr>
        <sz val="9"/>
        <rFont val="Times New Roman"/>
        <family val="1"/>
      </rPr>
      <t xml:space="preserve">. </t>
    </r>
  </si>
  <si>
    <r>
      <t>中華民國</t>
    </r>
    <r>
      <rPr>
        <sz val="9"/>
        <rFont val="Times New Roman"/>
        <family val="1"/>
      </rPr>
      <t>96</t>
    </r>
    <r>
      <rPr>
        <sz val="9"/>
        <rFont val="新細明體"/>
        <family val="1"/>
      </rPr>
      <t>年</t>
    </r>
    <r>
      <rPr>
        <sz val="9"/>
        <rFont val="Times New Roman"/>
        <family val="1"/>
      </rPr>
      <t>12</t>
    </r>
    <r>
      <rPr>
        <sz val="9"/>
        <rFont val="新細明體"/>
        <family val="1"/>
      </rPr>
      <t>月底</t>
    </r>
    <r>
      <rPr>
        <sz val="9"/>
        <rFont val="Times New Roman"/>
        <family val="1"/>
      </rPr>
      <t xml:space="preserve"> End of </t>
    </r>
    <r>
      <rPr>
        <sz val="9"/>
        <rFont val="Times New Roman"/>
        <family val="1"/>
      </rPr>
      <t>Dec.</t>
    </r>
    <r>
      <rPr>
        <sz val="9"/>
        <rFont val="Times New Roman"/>
        <family val="1"/>
      </rPr>
      <t>,</t>
    </r>
    <r>
      <rPr>
        <sz val="9"/>
        <rFont val="Times New Roman"/>
        <family val="1"/>
      </rPr>
      <t xml:space="preserve"> </t>
    </r>
    <r>
      <rPr>
        <sz val="9"/>
        <rFont val="Times New Roman"/>
        <family val="1"/>
      </rPr>
      <t>200</t>
    </r>
    <r>
      <rPr>
        <sz val="9"/>
        <rFont val="Times New Roman"/>
        <family val="1"/>
      </rPr>
      <t>7</t>
    </r>
  </si>
  <si>
    <t>東沙群島(Dongsha Islands)</t>
  </si>
  <si>
    <t>南沙群島(Nansha Islands)</t>
  </si>
  <si>
    <r>
      <t>人口密度</t>
    </r>
    <r>
      <rPr>
        <sz val="9"/>
        <rFont val="Times New Roman"/>
        <family val="1"/>
      </rPr>
      <t xml:space="preserve"> 
(</t>
    </r>
    <r>
      <rPr>
        <sz val="9"/>
        <rFont val="新細明體"/>
        <family val="1"/>
      </rPr>
      <t>人</t>
    </r>
    <r>
      <rPr>
        <sz val="9"/>
        <rFont val="Times New Roman"/>
        <family val="1"/>
      </rPr>
      <t>/</t>
    </r>
    <r>
      <rPr>
        <sz val="9"/>
        <rFont val="新細明體"/>
        <family val="1"/>
      </rPr>
      <t>平方公里</t>
    </r>
    <r>
      <rPr>
        <sz val="9"/>
        <rFont val="Times New Roman"/>
        <family val="1"/>
      </rPr>
      <t xml:space="preserve">) </t>
    </r>
  </si>
  <si>
    <r>
      <t>人口密度</t>
    </r>
    <r>
      <rPr>
        <sz val="9"/>
        <rFont val="Times New Roman"/>
        <family val="1"/>
      </rPr>
      <t xml:space="preserve"> 
(</t>
    </r>
    <r>
      <rPr>
        <sz val="9"/>
        <rFont val="新細明體"/>
        <family val="1"/>
      </rPr>
      <t>人</t>
    </r>
    <r>
      <rPr>
        <sz val="9"/>
        <rFont val="Times New Roman"/>
        <family val="1"/>
      </rPr>
      <t>/</t>
    </r>
    <r>
      <rPr>
        <sz val="9"/>
        <rFont val="新細明體"/>
        <family val="1"/>
      </rPr>
      <t>平方公里</t>
    </r>
    <r>
      <rPr>
        <sz val="9"/>
        <rFont val="Times New Roman"/>
        <family val="1"/>
      </rPr>
      <t xml:space="preserve">) </t>
    </r>
  </si>
  <si>
    <r>
      <t>1.1-</t>
    </r>
    <r>
      <rPr>
        <sz val="12"/>
        <rFont val="標楷體"/>
        <family val="4"/>
      </rPr>
      <t>土地面積、村里鄰、戶數暨現住人口</t>
    </r>
    <r>
      <rPr>
        <sz val="12"/>
        <rFont val="Times New Roman"/>
        <family val="1"/>
      </rPr>
      <t xml:space="preserve">  Number of Villages, Neighborhoods, Households and Resident Population</t>
    </r>
  </si>
  <si>
    <r>
      <t>區域別</t>
    </r>
    <r>
      <rPr>
        <sz val="9"/>
        <rFont val="Times New Roman"/>
        <family val="1"/>
      </rPr>
      <t xml:space="preserve"> </t>
    </r>
  </si>
  <si>
    <r>
      <t xml:space="preserve"> </t>
    </r>
    <r>
      <rPr>
        <sz val="9"/>
        <rFont val="新細明體"/>
        <family val="1"/>
      </rPr>
      <t>鄉鎮市區數</t>
    </r>
  </si>
  <si>
    <r>
      <t xml:space="preserve"> </t>
    </r>
    <r>
      <rPr>
        <sz val="9"/>
        <rFont val="新細明體"/>
        <family val="1"/>
      </rPr>
      <t>村里數</t>
    </r>
  </si>
  <si>
    <r>
      <t>戶數</t>
    </r>
    <r>
      <rPr>
        <sz val="9"/>
        <rFont val="Times New Roman"/>
        <family val="1"/>
      </rPr>
      <t xml:space="preserve"> </t>
    </r>
  </si>
  <si>
    <r>
      <t>人口數</t>
    </r>
    <r>
      <rPr>
        <sz val="9"/>
        <rFont val="Times New Roman"/>
        <family val="1"/>
      </rPr>
      <t xml:space="preserve"> </t>
    </r>
  </si>
  <si>
    <r>
      <t>占總人口比率</t>
    </r>
    <r>
      <rPr>
        <sz val="9"/>
        <rFont val="Times New Roman"/>
        <family val="1"/>
      </rPr>
      <t>(%)</t>
    </r>
  </si>
  <si>
    <t>男性人口數</t>
  </si>
  <si>
    <t>女性人口數</t>
  </si>
  <si>
    <r>
      <t xml:space="preserve">  </t>
    </r>
    <r>
      <rPr>
        <sz val="9"/>
        <rFont val="新細明體"/>
        <family val="1"/>
      </rPr>
      <t>性比例</t>
    </r>
    <r>
      <rPr>
        <sz val="9"/>
        <rFont val="Times New Roman"/>
        <family val="1"/>
      </rPr>
      <t xml:space="preserve"> (</t>
    </r>
    <r>
      <rPr>
        <sz val="9"/>
        <rFont val="新細明體"/>
        <family val="1"/>
      </rPr>
      <t>每百女子對男子數</t>
    </r>
    <r>
      <rPr>
        <sz val="9"/>
        <rFont val="Times New Roman"/>
        <family val="1"/>
      </rPr>
      <t xml:space="preserve">) </t>
    </r>
  </si>
  <si>
    <r>
      <t xml:space="preserve"> </t>
    </r>
    <r>
      <rPr>
        <sz val="9"/>
        <rFont val="新細明體"/>
        <family val="1"/>
      </rPr>
      <t>戶量</t>
    </r>
    <r>
      <rPr>
        <sz val="9"/>
        <rFont val="Times New Roman"/>
        <family val="1"/>
      </rPr>
      <t xml:space="preserve"> (</t>
    </r>
    <r>
      <rPr>
        <sz val="9"/>
        <rFont val="新細明體"/>
        <family val="1"/>
      </rPr>
      <t>人</t>
    </r>
    <r>
      <rPr>
        <sz val="9"/>
        <rFont val="Times New Roman"/>
        <family val="1"/>
      </rPr>
      <t>/</t>
    </r>
    <r>
      <rPr>
        <sz val="9"/>
        <rFont val="新細明體"/>
        <family val="1"/>
      </rPr>
      <t>戶</t>
    </r>
    <r>
      <rPr>
        <sz val="9"/>
        <rFont val="Times New Roman"/>
        <family val="1"/>
      </rPr>
      <t>)</t>
    </r>
  </si>
  <si>
    <r>
      <t>人口密度</t>
    </r>
    <r>
      <rPr>
        <sz val="9"/>
        <rFont val="Times New Roman"/>
        <family val="1"/>
      </rPr>
      <t xml:space="preserve"> 
(</t>
    </r>
    <r>
      <rPr>
        <sz val="9"/>
        <rFont val="新細明體"/>
        <family val="1"/>
      </rPr>
      <t>人</t>
    </r>
    <r>
      <rPr>
        <sz val="9"/>
        <rFont val="Times New Roman"/>
        <family val="1"/>
      </rPr>
      <t>/</t>
    </r>
    <r>
      <rPr>
        <sz val="9"/>
        <rFont val="新細明體"/>
        <family val="1"/>
      </rPr>
      <t>平方公里</t>
    </r>
    <r>
      <rPr>
        <sz val="9"/>
        <rFont val="Times New Roman"/>
        <family val="1"/>
      </rPr>
      <t xml:space="preserve">) </t>
    </r>
  </si>
  <si>
    <r>
      <t>L</t>
    </r>
    <r>
      <rPr>
        <sz val="9"/>
        <rFont val="Times New Roman"/>
        <family val="1"/>
      </rPr>
      <t>ocality</t>
    </r>
  </si>
  <si>
    <r>
      <t>Area(Km²</t>
    </r>
    <r>
      <rPr>
        <sz val="9"/>
        <rFont val="Times New Roman"/>
        <family val="1"/>
      </rPr>
      <t>)</t>
    </r>
  </si>
  <si>
    <r>
      <t>Township</t>
    </r>
    <r>
      <rPr>
        <sz val="9"/>
        <rFont val="Times New Roman"/>
        <family val="1"/>
      </rPr>
      <t>s</t>
    </r>
    <r>
      <rPr>
        <sz val="9"/>
        <rFont val="Times New Roman"/>
        <family val="1"/>
      </rPr>
      <t>, Cit</t>
    </r>
    <r>
      <rPr>
        <sz val="9"/>
        <rFont val="Times New Roman"/>
        <family val="1"/>
      </rPr>
      <t>ies</t>
    </r>
    <r>
      <rPr>
        <sz val="9"/>
        <rFont val="Times New Roman"/>
        <family val="1"/>
      </rPr>
      <t xml:space="preserve"> &amp; District</t>
    </r>
    <r>
      <rPr>
        <sz val="9"/>
        <rFont val="Times New Roman"/>
        <family val="1"/>
      </rPr>
      <t>s</t>
    </r>
  </si>
  <si>
    <r>
      <t>Village</t>
    </r>
    <r>
      <rPr>
        <sz val="9"/>
        <rFont val="Times New Roman"/>
        <family val="1"/>
      </rPr>
      <t>s</t>
    </r>
  </si>
  <si>
    <r>
      <t>Household</t>
    </r>
    <r>
      <rPr>
        <sz val="9"/>
        <rFont val="Times New Roman"/>
        <family val="1"/>
      </rPr>
      <t>s</t>
    </r>
  </si>
  <si>
    <r>
      <t>P</t>
    </r>
    <r>
      <rPr>
        <sz val="9"/>
        <rFont val="Times New Roman"/>
        <family val="1"/>
      </rPr>
      <t>ersons</t>
    </r>
  </si>
  <si>
    <t>Proportion of Persons  (%)</t>
  </si>
  <si>
    <t>Male</t>
  </si>
  <si>
    <t>Female</t>
  </si>
  <si>
    <t>Sex Ratio (Female =100)</t>
  </si>
  <si>
    <r>
      <t>Mean Size</t>
    </r>
    <r>
      <rPr>
        <sz val="9"/>
        <rFont val="Times New Roman"/>
        <family val="1"/>
      </rPr>
      <t xml:space="preserve"> of Household</t>
    </r>
    <r>
      <rPr>
        <sz val="9"/>
        <rFont val="Times New Roman"/>
        <family val="1"/>
      </rPr>
      <t>s</t>
    </r>
    <r>
      <rPr>
        <sz val="9"/>
        <rFont val="Times New Roman"/>
        <family val="1"/>
      </rPr>
      <t xml:space="preserve"> (Persons/ Household)</t>
    </r>
  </si>
  <si>
    <r>
      <t>Population Density (Persons per km²</t>
    </r>
    <r>
      <rPr>
        <sz val="9"/>
        <rFont val="Times New Roman"/>
        <family val="1"/>
      </rPr>
      <t>)</t>
    </r>
  </si>
  <si>
    <t>總計  Total</t>
  </si>
  <si>
    <t xml:space="preserve">臺 灣 省 Taiwan Province </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</si>
  <si>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</si>
  <si>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</si>
  <si>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</si>
  <si>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</si>
  <si>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</si>
  <si>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</si>
  <si>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</si>
  <si>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</si>
  <si>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</si>
  <si>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</si>
  <si>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</si>
  <si>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</si>
  <si>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</si>
  <si>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</si>
  <si>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</si>
  <si>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</si>
  <si>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</si>
  <si>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</si>
  <si>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</si>
  <si>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</si>
  <si>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</si>
  <si>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</si>
  <si>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</si>
  <si>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</si>
  <si>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</si>
  <si>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</si>
  <si>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t>東沙群島(Dongsha Islands)</t>
  </si>
  <si>
    <t>南沙群島(Nansha Islands)</t>
  </si>
  <si>
    <t>北部區域  the North</t>
  </si>
  <si>
    <t>中部區域  the Middle</t>
  </si>
  <si>
    <t>南部區域  the South</t>
  </si>
  <si>
    <t>東部區域  the East</t>
  </si>
  <si>
    <r>
      <t>　　　</t>
    </r>
    <r>
      <rPr>
        <sz val="9"/>
        <rFont val="Times New Roman"/>
        <family val="1"/>
      </rPr>
      <t>5.</t>
    </r>
    <r>
      <rPr>
        <sz val="9"/>
        <rFont val="Times New Roman"/>
        <family val="1"/>
      </rPr>
      <t>94</t>
    </r>
    <r>
      <rPr>
        <sz val="9"/>
        <rFont val="新細明體"/>
        <family val="1"/>
      </rPr>
      <t>年</t>
    </r>
    <r>
      <rPr>
        <sz val="9"/>
        <rFont val="Times New Roman"/>
        <family val="1"/>
      </rPr>
      <t>1</t>
    </r>
    <r>
      <rPr>
        <sz val="9"/>
        <rFont val="新細明體"/>
        <family val="1"/>
      </rPr>
      <t>月起調整嘉義縣與雲林縣行政區域土地面積；嘉義縣六腳鄉增加</t>
    </r>
    <r>
      <rPr>
        <sz val="9"/>
        <rFont val="Times New Roman"/>
        <family val="1"/>
      </rPr>
      <t>0.0020</t>
    </r>
    <r>
      <rPr>
        <sz val="9"/>
        <rFont val="新細明體"/>
        <family val="1"/>
      </rPr>
      <t>平方公里、東石鄉增加</t>
    </r>
    <r>
      <rPr>
        <sz val="9"/>
        <rFont val="Times New Roman"/>
        <family val="1"/>
      </rPr>
      <t>0.0005</t>
    </r>
    <r>
      <rPr>
        <sz val="9"/>
        <rFont val="新細明體"/>
        <family val="1"/>
      </rPr>
      <t>平方公里，雲林縣水林鄉減少</t>
    </r>
    <r>
      <rPr>
        <sz val="9"/>
        <rFont val="Times New Roman"/>
        <family val="1"/>
      </rPr>
      <t>0.0025</t>
    </r>
    <r>
      <rPr>
        <sz val="9"/>
        <rFont val="新細明體"/>
        <family val="1"/>
      </rPr>
      <t>平方公里</t>
    </r>
    <r>
      <rPr>
        <sz val="9"/>
        <rFont val="細明體"/>
        <family val="3"/>
      </rPr>
      <t>。</t>
    </r>
  </si>
  <si>
    <r>
      <t>　　　</t>
    </r>
    <r>
      <rPr>
        <sz val="9"/>
        <rFont val="Times New Roman"/>
        <family val="1"/>
      </rPr>
      <t>6</t>
    </r>
    <r>
      <rPr>
        <sz val="9"/>
        <rFont val="Times New Roman"/>
        <family val="1"/>
      </rPr>
      <t>.</t>
    </r>
    <r>
      <rPr>
        <sz val="9"/>
        <rFont val="Times New Roman"/>
        <family val="1"/>
      </rPr>
      <t>95</t>
    </r>
    <r>
      <rPr>
        <sz val="9"/>
        <rFont val="新細明體"/>
        <family val="1"/>
      </rPr>
      <t>年</t>
    </r>
    <r>
      <rPr>
        <sz val="9"/>
        <rFont val="Times New Roman"/>
        <family val="1"/>
      </rPr>
      <t>1</t>
    </r>
    <r>
      <rPr>
        <sz val="9"/>
        <rFont val="新細明體"/>
        <family val="1"/>
      </rPr>
      <t>月起調整新竹縣與新竹市行政區域土地面積，新竹縣寶山鄉減少</t>
    </r>
    <r>
      <rPr>
        <sz val="9"/>
        <rFont val="Times New Roman"/>
        <family val="1"/>
      </rPr>
      <t>0.0562</t>
    </r>
    <r>
      <rPr>
        <sz val="9"/>
        <rFont val="新細明體"/>
        <family val="1"/>
      </rPr>
      <t>平方公里、新竹市東區增加</t>
    </r>
    <r>
      <rPr>
        <sz val="9"/>
        <rFont val="Times New Roman"/>
        <family val="1"/>
      </rPr>
      <t>0.0562</t>
    </r>
    <r>
      <rPr>
        <sz val="9"/>
        <rFont val="新細明體"/>
        <family val="1"/>
      </rPr>
      <t>平方公里；內政部</t>
    </r>
    <r>
      <rPr>
        <sz val="9"/>
        <rFont val="Times New Roman"/>
        <family val="1"/>
      </rPr>
      <t>94</t>
    </r>
    <r>
      <rPr>
        <sz val="9"/>
        <rFont val="新細明體"/>
        <family val="1"/>
      </rPr>
      <t>年</t>
    </r>
    <r>
      <rPr>
        <sz val="9"/>
        <rFont val="Times New Roman"/>
        <family val="1"/>
      </rPr>
      <t>11</t>
    </r>
    <r>
      <rPr>
        <sz val="9"/>
        <rFont val="新細明體"/>
        <family val="1"/>
      </rPr>
      <t>月</t>
    </r>
    <r>
      <rPr>
        <sz val="9"/>
        <rFont val="Times New Roman"/>
        <family val="1"/>
      </rPr>
      <t>25</t>
    </r>
    <r>
      <rPr>
        <sz val="9"/>
        <rFont val="新細明體"/>
        <family val="1"/>
      </rPr>
      <t>日台內地字地</t>
    </r>
    <r>
      <rPr>
        <sz val="9"/>
        <rFont val="Times New Roman"/>
        <family val="1"/>
      </rPr>
      <t>094100154401</t>
    </r>
    <r>
      <rPr>
        <sz val="9"/>
        <rFont val="新細明體"/>
        <family val="1"/>
      </rPr>
      <t>號函准新竹市高峰段</t>
    </r>
    <r>
      <rPr>
        <sz val="9"/>
        <rFont val="Times New Roman"/>
        <family val="1"/>
      </rPr>
      <t>688</t>
    </r>
    <r>
      <rPr>
        <sz val="9"/>
        <rFont val="新細明體"/>
        <family val="1"/>
      </rPr>
      <t>及</t>
    </r>
    <r>
      <rPr>
        <sz val="9"/>
        <rFont val="Times New Roman"/>
        <family val="1"/>
      </rPr>
      <t>694</t>
    </r>
    <r>
      <rPr>
        <sz val="9"/>
        <rFont val="新細明體"/>
        <family val="1"/>
      </rPr>
      <t>等地號附近與新竹縣行政區域界線更正，自</t>
    </r>
    <r>
      <rPr>
        <sz val="9"/>
        <rFont val="Times New Roman"/>
        <family val="1"/>
      </rPr>
      <t>95</t>
    </r>
    <r>
      <rPr>
        <sz val="9"/>
        <rFont val="新細明體"/>
        <family val="1"/>
      </rPr>
      <t>年</t>
    </r>
    <r>
      <rPr>
        <sz val="9"/>
        <rFont val="Times New Roman"/>
        <family val="1"/>
      </rPr>
      <t>1</t>
    </r>
    <r>
      <rPr>
        <sz val="9"/>
        <rFont val="新細明體"/>
        <family val="1"/>
      </rPr>
      <t>月</t>
    </r>
    <r>
      <rPr>
        <sz val="9"/>
        <rFont val="Times New Roman"/>
        <family val="1"/>
      </rPr>
      <t>1</t>
    </r>
    <r>
      <rPr>
        <sz val="9"/>
        <rFont val="新細明體"/>
        <family val="1"/>
      </rPr>
      <t>日起生效</t>
    </r>
    <r>
      <rPr>
        <sz val="9"/>
        <rFont val="細明體"/>
        <family val="3"/>
      </rPr>
      <t>。</t>
    </r>
  </si>
  <si>
    <r>
      <t>資料來源：本部戶政司。</t>
    </r>
    <r>
      <rPr>
        <sz val="9"/>
        <rFont val="Times New Roman"/>
        <family val="1"/>
      </rPr>
      <t xml:space="preserve"> </t>
    </r>
  </si>
  <si>
    <t xml:space="preserve"> Source : Dept. of Household Registration Affairs, MOI.</t>
  </si>
  <si>
    <r>
      <t>　　　　　</t>
    </r>
    <r>
      <rPr>
        <sz val="9"/>
        <color indexed="10"/>
        <rFont val="Times New Roman"/>
        <family val="1"/>
      </rPr>
      <t xml:space="preserve">   </t>
    </r>
    <r>
      <rPr>
        <sz val="9"/>
        <color indexed="10"/>
        <rFont val="細明體"/>
        <family val="3"/>
      </rPr>
      <t>為</t>
    </r>
    <r>
      <rPr>
        <sz val="9"/>
        <color indexed="10"/>
        <rFont val="Times New Roman"/>
        <family val="1"/>
      </rPr>
      <t>1.2</t>
    </r>
    <r>
      <rPr>
        <sz val="9"/>
        <color indexed="10"/>
        <rFont val="細明體"/>
        <family val="3"/>
      </rPr>
      <t>平方公里。</t>
    </r>
  </si>
  <si>
    <t>核總計</t>
  </si>
  <si>
    <t>核台灣</t>
  </si>
  <si>
    <t>核福建</t>
  </si>
  <si>
    <t>核年月</t>
  </si>
  <si>
    <r>
      <t>中華民國</t>
    </r>
    <r>
      <rPr>
        <sz val="9"/>
        <rFont val="Times New Roman"/>
        <family val="1"/>
      </rPr>
      <t>97</t>
    </r>
    <r>
      <rPr>
        <sz val="9"/>
        <rFont val="新細明體"/>
        <family val="1"/>
      </rPr>
      <t>年</t>
    </r>
    <r>
      <rPr>
        <sz val="9"/>
        <rFont val="Times New Roman"/>
        <family val="1"/>
      </rPr>
      <t>12</t>
    </r>
    <r>
      <rPr>
        <sz val="9"/>
        <rFont val="新細明體"/>
        <family val="1"/>
      </rPr>
      <t>月底</t>
    </r>
    <r>
      <rPr>
        <sz val="9"/>
        <rFont val="Times New Roman"/>
        <family val="1"/>
      </rPr>
      <t xml:space="preserve"> End of </t>
    </r>
    <r>
      <rPr>
        <sz val="9"/>
        <rFont val="Times New Roman"/>
        <family val="1"/>
      </rPr>
      <t>Dec.</t>
    </r>
    <r>
      <rPr>
        <sz val="9"/>
        <rFont val="Times New Roman"/>
        <family val="1"/>
      </rPr>
      <t>,</t>
    </r>
    <r>
      <rPr>
        <sz val="9"/>
        <rFont val="Times New Roman"/>
        <family val="1"/>
      </rPr>
      <t xml:space="preserve"> </t>
    </r>
    <r>
      <rPr>
        <sz val="9"/>
        <rFont val="Times New Roman"/>
        <family val="1"/>
      </rPr>
      <t>200</t>
    </r>
    <r>
      <rPr>
        <sz val="9"/>
        <rFont val="Times New Roman"/>
        <family val="1"/>
      </rPr>
      <t>8</t>
    </r>
  </si>
  <si>
    <r>
      <t>人口密度</t>
    </r>
    <r>
      <rPr>
        <sz val="9"/>
        <rFont val="Times New Roman"/>
        <family val="1"/>
      </rPr>
      <t xml:space="preserve"> 
(</t>
    </r>
    <r>
      <rPr>
        <sz val="9"/>
        <rFont val="新細明體"/>
        <family val="1"/>
      </rPr>
      <t>人</t>
    </r>
    <r>
      <rPr>
        <sz val="9"/>
        <rFont val="Times New Roman"/>
        <family val="1"/>
      </rPr>
      <t>/</t>
    </r>
    <r>
      <rPr>
        <sz val="9"/>
        <rFont val="新細明體"/>
        <family val="1"/>
      </rPr>
      <t>平方公里</t>
    </r>
    <r>
      <rPr>
        <sz val="9"/>
        <rFont val="Times New Roman"/>
        <family val="1"/>
      </rPr>
      <t xml:space="preserve">) </t>
    </r>
  </si>
  <si>
    <t>東沙群島(Dongsha Islands)</t>
  </si>
  <si>
    <t>南沙群島(Nansha Islands)</t>
  </si>
  <si>
    <t>核年月</t>
  </si>
  <si>
    <t xml:space="preserve">            7.98年2月起嘉義縣布袋鎮填海造地-完成布袋商港、遊艇港及第三漁港建造成陸域，故嘉義縣增1.9617平方公里。</t>
  </si>
  <si>
    <r>
      <t>說　　明：</t>
    </r>
    <r>
      <rPr>
        <sz val="9"/>
        <rFont val="Times New Roman"/>
        <family val="1"/>
      </rPr>
      <t>1.50</t>
    </r>
    <r>
      <rPr>
        <sz val="9"/>
        <rFont val="細明體"/>
        <family val="3"/>
      </rPr>
      <t>年以前數字不包括福建省。</t>
    </r>
  </si>
  <si>
    <r>
      <t>　　　　　</t>
    </r>
    <r>
      <rPr>
        <sz val="9"/>
        <rFont val="Times New Roman"/>
        <family val="1"/>
      </rPr>
      <t>2.57</t>
    </r>
    <r>
      <rPr>
        <sz val="9"/>
        <rFont val="細明體"/>
        <family val="3"/>
      </rPr>
      <t>年以前數字不包括現役軍人與監管人口。</t>
    </r>
  </si>
  <si>
    <r>
      <t xml:space="preserve">  </t>
    </r>
    <r>
      <rPr>
        <sz val="9"/>
        <rFont val="細明體"/>
        <family val="3"/>
      </rPr>
      <t>　</t>
    </r>
    <r>
      <rPr>
        <sz val="9"/>
        <rFont val="Times New Roman"/>
        <family val="1"/>
      </rPr>
      <t xml:space="preserve">    </t>
    </r>
    <r>
      <rPr>
        <sz val="9"/>
        <rFont val="細明體"/>
        <family val="3"/>
      </rPr>
      <t>　</t>
    </r>
    <r>
      <rPr>
        <sz val="9"/>
        <rFont val="Times New Roman"/>
        <family val="1"/>
      </rPr>
      <t>2.The Figures excluding the data of  Soldier and Prisoner before 1968.</t>
    </r>
  </si>
  <si>
    <r>
      <t>N</t>
    </r>
    <r>
      <rPr>
        <sz val="9"/>
        <rFont val="Times New Roman"/>
        <family val="1"/>
      </rPr>
      <t xml:space="preserve">ote : </t>
    </r>
    <r>
      <rPr>
        <sz val="9"/>
        <rFont val="細明體"/>
        <family val="3"/>
      </rPr>
      <t>　</t>
    </r>
    <r>
      <rPr>
        <sz val="9"/>
        <rFont val="Times New Roman"/>
        <family val="1"/>
      </rPr>
      <t>1.The Figures excluding the data of Fuchien Province before 1961.</t>
    </r>
  </si>
  <si>
    <r>
      <t>中華民國</t>
    </r>
    <r>
      <rPr>
        <sz val="9"/>
        <rFont val="Times New Roman"/>
        <family val="1"/>
      </rPr>
      <t>98</t>
    </r>
    <r>
      <rPr>
        <sz val="9"/>
        <rFont val="新細明體"/>
        <family val="1"/>
      </rPr>
      <t>年</t>
    </r>
    <r>
      <rPr>
        <sz val="9"/>
        <rFont val="Times New Roman"/>
        <family val="1"/>
      </rPr>
      <t>12</t>
    </r>
    <r>
      <rPr>
        <sz val="9"/>
        <rFont val="新細明體"/>
        <family val="1"/>
      </rPr>
      <t>月底</t>
    </r>
    <r>
      <rPr>
        <sz val="9"/>
        <rFont val="Times New Roman"/>
        <family val="1"/>
      </rPr>
      <t xml:space="preserve"> End of </t>
    </r>
    <r>
      <rPr>
        <sz val="9"/>
        <rFont val="Times New Roman"/>
        <family val="1"/>
      </rPr>
      <t>Dec.</t>
    </r>
    <r>
      <rPr>
        <sz val="9"/>
        <rFont val="Times New Roman"/>
        <family val="1"/>
      </rPr>
      <t>,</t>
    </r>
    <r>
      <rPr>
        <sz val="9"/>
        <rFont val="Times New Roman"/>
        <family val="1"/>
      </rPr>
      <t xml:space="preserve"> </t>
    </r>
    <r>
      <rPr>
        <sz val="9"/>
        <rFont val="Times New Roman"/>
        <family val="1"/>
      </rPr>
      <t>200</t>
    </r>
    <r>
      <rPr>
        <sz val="9"/>
        <rFont val="Times New Roman"/>
        <family val="1"/>
      </rPr>
      <t>9</t>
    </r>
  </si>
  <si>
    <r>
      <t>中華民國</t>
    </r>
    <r>
      <rPr>
        <sz val="9"/>
        <rFont val="Times New Roman"/>
        <family val="1"/>
      </rPr>
      <t>99</t>
    </r>
    <r>
      <rPr>
        <sz val="9"/>
        <rFont val="新細明體"/>
        <family val="1"/>
      </rPr>
      <t>年</t>
    </r>
    <r>
      <rPr>
        <sz val="9"/>
        <rFont val="Times New Roman"/>
        <family val="1"/>
      </rPr>
      <t>12</t>
    </r>
    <r>
      <rPr>
        <sz val="9"/>
        <rFont val="新細明體"/>
        <family val="1"/>
      </rPr>
      <t>月底</t>
    </r>
    <r>
      <rPr>
        <sz val="9"/>
        <rFont val="Times New Roman"/>
        <family val="1"/>
      </rPr>
      <t xml:space="preserve"> End of </t>
    </r>
    <r>
      <rPr>
        <sz val="9"/>
        <rFont val="Times New Roman"/>
        <family val="1"/>
      </rPr>
      <t>Dec.</t>
    </r>
    <r>
      <rPr>
        <sz val="9"/>
        <rFont val="Times New Roman"/>
        <family val="1"/>
      </rPr>
      <t>,</t>
    </r>
    <r>
      <rPr>
        <sz val="9"/>
        <rFont val="Times New Roman"/>
        <family val="1"/>
      </rPr>
      <t xml:space="preserve"> </t>
    </r>
    <r>
      <rPr>
        <sz val="9"/>
        <rFont val="Times New Roman"/>
        <family val="1"/>
      </rPr>
      <t>20</t>
    </r>
    <r>
      <rPr>
        <sz val="9"/>
        <rFont val="Times New Roman"/>
        <family val="1"/>
      </rPr>
      <t>10</t>
    </r>
  </si>
  <si>
    <t xml:space="preserve">臺 北 市 Taipei City </t>
  </si>
  <si>
    <t xml:space="preserve">高 雄 市 Kaohsiung City </t>
  </si>
  <si>
    <t xml:space="preserve">臺 灣 省 Taiwan Province </t>
  </si>
  <si>
    <t xml:space="preserve">  宜蘭縣 Yilan County  </t>
  </si>
  <si>
    <t xml:space="preserve">  桃園縣 Taoyuan County  </t>
  </si>
  <si>
    <t xml:space="preserve">  新竹縣 Hsinchu County  </t>
  </si>
  <si>
    <t xml:space="preserve">  苗栗縣 Miaoli County  </t>
  </si>
  <si>
    <t xml:space="preserve">  彰化縣 Changhua County  </t>
  </si>
  <si>
    <t xml:space="preserve">  南投縣 Nantou County  </t>
  </si>
  <si>
    <t xml:space="preserve">  雲林縣 Yunlin County  </t>
  </si>
  <si>
    <t xml:space="preserve">  嘉義縣 Chiayi County  </t>
  </si>
  <si>
    <t xml:space="preserve">  屏東縣 Pingtung County  </t>
  </si>
  <si>
    <t xml:space="preserve">  臺東縣 Taitung County  </t>
  </si>
  <si>
    <t xml:space="preserve">  花蓮縣 Hualien County  </t>
  </si>
  <si>
    <t xml:space="preserve">  澎湖縣 Penghu County  </t>
  </si>
  <si>
    <t xml:space="preserve">  基隆市 Keelung City </t>
  </si>
  <si>
    <t xml:space="preserve">  新竹市 Hsinchu City </t>
  </si>
  <si>
    <t xml:space="preserve">  嘉義市 Chiayi City </t>
  </si>
  <si>
    <t xml:space="preserve">福 建 省 Fuchien Province </t>
  </si>
  <si>
    <t xml:space="preserve">  金門縣 Kinmen County </t>
  </si>
  <si>
    <t xml:space="preserve">  連江縣 Lienchiang County  </t>
  </si>
  <si>
    <r>
      <t>一○○年</t>
    </r>
    <r>
      <rPr>
        <b/>
        <sz val="9"/>
        <rFont val="Times New Roman"/>
        <family val="1"/>
      </rPr>
      <t>2011</t>
    </r>
  </si>
  <si>
    <r>
      <t>說明：</t>
    </r>
    <r>
      <rPr>
        <sz val="9"/>
        <rFont val="Times New Roman"/>
        <family val="1"/>
      </rPr>
      <t>1.</t>
    </r>
    <r>
      <rPr>
        <sz val="9"/>
        <rFont val="新細明體"/>
        <family val="1"/>
      </rPr>
      <t>北部區域包括臺北市、新北市、基隆市、新竹市、宜蘭縣、桃園縣、新竹縣。</t>
    </r>
  </si>
  <si>
    <r>
      <t>　　　</t>
    </r>
    <r>
      <rPr>
        <sz val="9"/>
        <rFont val="Times New Roman"/>
        <family val="1"/>
      </rPr>
      <t>2.</t>
    </r>
    <r>
      <rPr>
        <sz val="9"/>
        <rFont val="新細明體"/>
        <family val="1"/>
      </rPr>
      <t>中部區域包括臺中市、苗栗縣、彰化縣、南投縣、雲林縣。</t>
    </r>
  </si>
  <si>
    <r>
      <t>　　　</t>
    </r>
    <r>
      <rPr>
        <sz val="9"/>
        <rFont val="Times New Roman"/>
        <family val="1"/>
      </rPr>
      <t>3.</t>
    </r>
    <r>
      <rPr>
        <sz val="9"/>
        <rFont val="新細明體"/>
        <family val="1"/>
      </rPr>
      <t>南部區域包括臺南市、高雄市、嘉義市、嘉義縣、屏東縣、澎湖縣。</t>
    </r>
  </si>
  <si>
    <t xml:space="preserve">新 北 市 New Taipei City </t>
  </si>
  <si>
    <r>
      <t>臺</t>
    </r>
    <r>
      <rPr>
        <sz val="9"/>
        <rFont val="Times New Roman"/>
        <family val="1"/>
      </rPr>
      <t xml:space="preserve"> </t>
    </r>
    <r>
      <rPr>
        <sz val="9"/>
        <rFont val="細明體"/>
        <family val="3"/>
      </rPr>
      <t>中</t>
    </r>
    <r>
      <rPr>
        <sz val="9"/>
        <rFont val="Times New Roman"/>
        <family val="1"/>
      </rPr>
      <t xml:space="preserve"> </t>
    </r>
    <r>
      <rPr>
        <sz val="9"/>
        <rFont val="細明體"/>
        <family val="3"/>
      </rPr>
      <t>市</t>
    </r>
    <r>
      <rPr>
        <sz val="9"/>
        <rFont val="Times New Roman"/>
        <family val="1"/>
      </rPr>
      <t xml:space="preserve"> Taichung City </t>
    </r>
  </si>
  <si>
    <r>
      <t>臺</t>
    </r>
    <r>
      <rPr>
        <sz val="9"/>
        <rFont val="Times New Roman"/>
        <family val="1"/>
      </rPr>
      <t xml:space="preserve"> </t>
    </r>
    <r>
      <rPr>
        <sz val="9"/>
        <rFont val="細明體"/>
        <family val="3"/>
      </rPr>
      <t>南</t>
    </r>
    <r>
      <rPr>
        <sz val="9"/>
        <rFont val="Times New Roman"/>
        <family val="1"/>
      </rPr>
      <t xml:space="preserve"> </t>
    </r>
    <r>
      <rPr>
        <sz val="9"/>
        <rFont val="細明體"/>
        <family val="3"/>
      </rPr>
      <t>市</t>
    </r>
    <r>
      <rPr>
        <sz val="9"/>
        <rFont val="Times New Roman"/>
        <family val="1"/>
      </rPr>
      <t xml:space="preserve"> Tainan City </t>
    </r>
  </si>
  <si>
    <r>
      <t xml:space="preserve">                    2.97</t>
    </r>
    <r>
      <rPr>
        <sz val="9"/>
        <color indexed="10"/>
        <rFont val="細明體"/>
        <family val="3"/>
      </rPr>
      <t>年</t>
    </r>
    <r>
      <rPr>
        <sz val="9"/>
        <color indexed="10"/>
        <rFont val="Times New Roman"/>
        <family val="1"/>
      </rPr>
      <t>1</t>
    </r>
    <r>
      <rPr>
        <sz val="9"/>
        <color indexed="10"/>
        <rFont val="細明體"/>
        <family val="3"/>
      </rPr>
      <t>月起臺北縣五股鄉修正回復「陸一村」</t>
    </r>
    <r>
      <rPr>
        <sz val="9"/>
        <color indexed="10"/>
        <rFont val="Times New Roman"/>
        <family val="1"/>
      </rPr>
      <t>(</t>
    </r>
    <r>
      <rPr>
        <sz val="9"/>
        <color indexed="10"/>
        <rFont val="細明體"/>
        <family val="3"/>
      </rPr>
      <t>因其無戶數、人口數等，原本並未納入</t>
    </r>
    <r>
      <rPr>
        <sz val="9"/>
        <color indexed="10"/>
        <rFont val="Times New Roman"/>
        <family val="1"/>
      </rPr>
      <t>)</t>
    </r>
    <r>
      <rPr>
        <sz val="9"/>
        <color indexed="10"/>
        <rFont val="細明體"/>
        <family val="3"/>
      </rPr>
      <t>，故村里數及鄰數增加。</t>
    </r>
  </si>
  <si>
    <r>
      <t xml:space="preserve">                    3.100</t>
    </r>
    <r>
      <rPr>
        <sz val="9"/>
        <color indexed="10"/>
        <rFont val="細明體"/>
        <family val="3"/>
      </rPr>
      <t>年</t>
    </r>
    <r>
      <rPr>
        <sz val="9"/>
        <color indexed="10"/>
        <rFont val="Times New Roman"/>
        <family val="1"/>
      </rPr>
      <t>9</t>
    </r>
    <r>
      <rPr>
        <sz val="9"/>
        <color indexed="10"/>
        <rFont val="細明體"/>
        <family val="3"/>
      </rPr>
      <t>月高雄市小港區因配合高雄港洲際貨櫃中心第一期工程計畫填築用地擴大為</t>
    </r>
    <r>
      <rPr>
        <sz val="9"/>
        <color indexed="10"/>
        <rFont val="Times New Roman"/>
        <family val="1"/>
      </rPr>
      <t>41.2061</t>
    </r>
    <r>
      <rPr>
        <sz val="9"/>
        <color indexed="10"/>
        <rFont val="細明體"/>
        <family val="3"/>
      </rPr>
      <t>平方公里，增加</t>
    </r>
    <r>
      <rPr>
        <sz val="9"/>
        <color indexed="10"/>
        <rFont val="Times New Roman"/>
        <family val="1"/>
      </rPr>
      <t>1.3488</t>
    </r>
    <r>
      <rPr>
        <sz val="9"/>
        <color indexed="10"/>
        <rFont val="細明體"/>
        <family val="3"/>
      </rPr>
      <t>平方公里。</t>
    </r>
  </si>
  <si>
    <t xml:space="preserve">            8.100年9月高雄市小港區因配合高雄港洲際貨櫃中心第一期工程計畫填築用地擴大為41.2061平方公里，增加1.3488平方公里。</t>
  </si>
  <si>
    <r>
      <t>中華民國</t>
    </r>
    <r>
      <rPr>
        <sz val="9"/>
        <rFont val="Times New Roman"/>
        <family val="1"/>
      </rPr>
      <t>100</t>
    </r>
    <r>
      <rPr>
        <sz val="9"/>
        <rFont val="新細明體"/>
        <family val="1"/>
      </rPr>
      <t>年</t>
    </r>
    <r>
      <rPr>
        <sz val="9"/>
        <rFont val="Times New Roman"/>
        <family val="1"/>
      </rPr>
      <t xml:space="preserve"> 12</t>
    </r>
    <r>
      <rPr>
        <sz val="9"/>
        <rFont val="新細明體"/>
        <family val="1"/>
      </rPr>
      <t>月底</t>
    </r>
    <r>
      <rPr>
        <sz val="9"/>
        <rFont val="Times New Roman"/>
        <family val="1"/>
      </rPr>
      <t xml:space="preserve"> End of </t>
    </r>
    <r>
      <rPr>
        <sz val="9"/>
        <rFont val="Times New Roman"/>
        <family val="1"/>
      </rPr>
      <t>Dec.</t>
    </r>
    <r>
      <rPr>
        <sz val="9"/>
        <rFont val="Times New Roman"/>
        <family val="1"/>
      </rPr>
      <t>,</t>
    </r>
    <r>
      <rPr>
        <sz val="9"/>
        <rFont val="Times New Roman"/>
        <family val="1"/>
      </rPr>
      <t xml:space="preserve"> </t>
    </r>
    <r>
      <rPr>
        <sz val="9"/>
        <rFont val="Times New Roman"/>
        <family val="1"/>
      </rPr>
      <t>20</t>
    </r>
    <r>
      <rPr>
        <sz val="9"/>
        <rFont val="Times New Roman"/>
        <family val="1"/>
      </rPr>
      <t>11</t>
    </r>
  </si>
  <si>
    <r>
      <t>1.1-</t>
    </r>
    <r>
      <rPr>
        <sz val="12"/>
        <rFont val="標楷體"/>
        <family val="4"/>
      </rPr>
      <t>土地面積、村里鄰、戶數暨現住人口</t>
    </r>
    <r>
      <rPr>
        <sz val="12"/>
        <rFont val="Times New Roman"/>
        <family val="1"/>
      </rPr>
      <t xml:space="preserve">  Number of Villages, Neighborhoods, Households and Resident Population</t>
    </r>
  </si>
  <si>
    <r>
      <t>區域別</t>
    </r>
    <r>
      <rPr>
        <sz val="9"/>
        <rFont val="Times New Roman"/>
        <family val="1"/>
      </rPr>
      <t xml:space="preserve"> </t>
    </r>
  </si>
  <si>
    <r>
      <t xml:space="preserve"> </t>
    </r>
    <r>
      <rPr>
        <sz val="9"/>
        <rFont val="新細明體"/>
        <family val="1"/>
      </rPr>
      <t>鄉鎮市區數</t>
    </r>
  </si>
  <si>
    <r>
      <t xml:space="preserve"> </t>
    </r>
    <r>
      <rPr>
        <sz val="9"/>
        <rFont val="新細明體"/>
        <family val="1"/>
      </rPr>
      <t>村里數</t>
    </r>
  </si>
  <si>
    <r>
      <t>戶數</t>
    </r>
    <r>
      <rPr>
        <sz val="9"/>
        <rFont val="Times New Roman"/>
        <family val="1"/>
      </rPr>
      <t xml:space="preserve"> </t>
    </r>
  </si>
  <si>
    <r>
      <t>人口數</t>
    </r>
    <r>
      <rPr>
        <sz val="9"/>
        <rFont val="Times New Roman"/>
        <family val="1"/>
      </rPr>
      <t xml:space="preserve"> </t>
    </r>
  </si>
  <si>
    <r>
      <t>占總人口比率</t>
    </r>
    <r>
      <rPr>
        <sz val="9"/>
        <rFont val="Times New Roman"/>
        <family val="1"/>
      </rPr>
      <t>(%)</t>
    </r>
  </si>
  <si>
    <t>男性人口數</t>
  </si>
  <si>
    <t>女性人口數</t>
  </si>
  <si>
    <r>
      <t xml:space="preserve">  </t>
    </r>
    <r>
      <rPr>
        <sz val="9"/>
        <rFont val="新細明體"/>
        <family val="1"/>
      </rPr>
      <t>性比例</t>
    </r>
    <r>
      <rPr>
        <sz val="9"/>
        <rFont val="Times New Roman"/>
        <family val="1"/>
      </rPr>
      <t xml:space="preserve"> (</t>
    </r>
    <r>
      <rPr>
        <sz val="9"/>
        <rFont val="新細明體"/>
        <family val="1"/>
      </rPr>
      <t>每百女子對男子數</t>
    </r>
    <r>
      <rPr>
        <sz val="9"/>
        <rFont val="Times New Roman"/>
        <family val="1"/>
      </rPr>
      <t xml:space="preserve">) </t>
    </r>
  </si>
  <si>
    <r>
      <t xml:space="preserve"> </t>
    </r>
    <r>
      <rPr>
        <sz val="9"/>
        <rFont val="新細明體"/>
        <family val="1"/>
      </rPr>
      <t>戶量</t>
    </r>
    <r>
      <rPr>
        <sz val="9"/>
        <rFont val="Times New Roman"/>
        <family val="1"/>
      </rPr>
      <t xml:space="preserve"> (</t>
    </r>
    <r>
      <rPr>
        <sz val="9"/>
        <rFont val="新細明體"/>
        <family val="1"/>
      </rPr>
      <t>人</t>
    </r>
    <r>
      <rPr>
        <sz val="9"/>
        <rFont val="Times New Roman"/>
        <family val="1"/>
      </rPr>
      <t>/</t>
    </r>
    <r>
      <rPr>
        <sz val="9"/>
        <rFont val="新細明體"/>
        <family val="1"/>
      </rPr>
      <t>戶</t>
    </r>
    <r>
      <rPr>
        <sz val="9"/>
        <rFont val="Times New Roman"/>
        <family val="1"/>
      </rPr>
      <t>)</t>
    </r>
  </si>
  <si>
    <r>
      <t>人口密度</t>
    </r>
    <r>
      <rPr>
        <sz val="9"/>
        <rFont val="Times New Roman"/>
        <family val="1"/>
      </rPr>
      <t xml:space="preserve"> 
(</t>
    </r>
    <r>
      <rPr>
        <sz val="9"/>
        <rFont val="新細明體"/>
        <family val="1"/>
      </rPr>
      <t>人</t>
    </r>
    <r>
      <rPr>
        <sz val="9"/>
        <rFont val="Times New Roman"/>
        <family val="1"/>
      </rPr>
      <t>/</t>
    </r>
    <r>
      <rPr>
        <sz val="9"/>
        <rFont val="新細明體"/>
        <family val="1"/>
      </rPr>
      <t>平方公里</t>
    </r>
    <r>
      <rPr>
        <sz val="9"/>
        <rFont val="Times New Roman"/>
        <family val="1"/>
      </rPr>
      <t xml:space="preserve">) </t>
    </r>
  </si>
  <si>
    <r>
      <t>L</t>
    </r>
    <r>
      <rPr>
        <sz val="9"/>
        <rFont val="Times New Roman"/>
        <family val="1"/>
      </rPr>
      <t>ocality</t>
    </r>
  </si>
  <si>
    <r>
      <t>Area(Km²</t>
    </r>
    <r>
      <rPr>
        <sz val="9"/>
        <rFont val="Times New Roman"/>
        <family val="1"/>
      </rPr>
      <t>)</t>
    </r>
  </si>
  <si>
    <r>
      <t>Township</t>
    </r>
    <r>
      <rPr>
        <sz val="9"/>
        <rFont val="Times New Roman"/>
        <family val="1"/>
      </rPr>
      <t>s</t>
    </r>
    <r>
      <rPr>
        <sz val="9"/>
        <rFont val="Times New Roman"/>
        <family val="1"/>
      </rPr>
      <t>, Cit</t>
    </r>
    <r>
      <rPr>
        <sz val="9"/>
        <rFont val="Times New Roman"/>
        <family val="1"/>
      </rPr>
      <t>ies</t>
    </r>
    <r>
      <rPr>
        <sz val="9"/>
        <rFont val="Times New Roman"/>
        <family val="1"/>
      </rPr>
      <t xml:space="preserve"> &amp; District</t>
    </r>
    <r>
      <rPr>
        <sz val="9"/>
        <rFont val="Times New Roman"/>
        <family val="1"/>
      </rPr>
      <t>s</t>
    </r>
  </si>
  <si>
    <r>
      <t>Village</t>
    </r>
    <r>
      <rPr>
        <sz val="9"/>
        <rFont val="Times New Roman"/>
        <family val="1"/>
      </rPr>
      <t>s</t>
    </r>
  </si>
  <si>
    <r>
      <t>Household</t>
    </r>
    <r>
      <rPr>
        <sz val="9"/>
        <rFont val="Times New Roman"/>
        <family val="1"/>
      </rPr>
      <t>s</t>
    </r>
  </si>
  <si>
    <r>
      <t>P</t>
    </r>
    <r>
      <rPr>
        <sz val="9"/>
        <rFont val="Times New Roman"/>
        <family val="1"/>
      </rPr>
      <t>ersons</t>
    </r>
  </si>
  <si>
    <t>Proportion of Persons  (%)</t>
  </si>
  <si>
    <t>Male</t>
  </si>
  <si>
    <t>Female</t>
  </si>
  <si>
    <t>Sex Ratio (Female =100)</t>
  </si>
  <si>
    <r>
      <t>Mean Size</t>
    </r>
    <r>
      <rPr>
        <sz val="9"/>
        <rFont val="Times New Roman"/>
        <family val="1"/>
      </rPr>
      <t xml:space="preserve"> of Household</t>
    </r>
    <r>
      <rPr>
        <sz val="9"/>
        <rFont val="Times New Roman"/>
        <family val="1"/>
      </rPr>
      <t>s</t>
    </r>
    <r>
      <rPr>
        <sz val="9"/>
        <rFont val="Times New Roman"/>
        <family val="1"/>
      </rPr>
      <t xml:space="preserve"> (Persons/ Household)</t>
    </r>
  </si>
  <si>
    <r>
      <t>Population Density (Persons per km²</t>
    </r>
    <r>
      <rPr>
        <sz val="9"/>
        <rFont val="Times New Roman"/>
        <family val="1"/>
      </rPr>
      <t>)</t>
    </r>
  </si>
  <si>
    <t>總計  Total</t>
  </si>
  <si>
    <t xml:space="preserve">新 北 市 New Taipei City </t>
  </si>
  <si>
    <r>
      <t>臺</t>
    </r>
    <r>
      <rPr>
        <sz val="9"/>
        <rFont val="Times New Roman"/>
        <family val="1"/>
      </rPr>
      <t xml:space="preserve"> </t>
    </r>
    <r>
      <rPr>
        <sz val="9"/>
        <rFont val="細明體"/>
        <family val="3"/>
      </rPr>
      <t>中</t>
    </r>
    <r>
      <rPr>
        <sz val="9"/>
        <rFont val="Times New Roman"/>
        <family val="1"/>
      </rPr>
      <t xml:space="preserve"> </t>
    </r>
    <r>
      <rPr>
        <sz val="9"/>
        <rFont val="細明體"/>
        <family val="3"/>
      </rPr>
      <t>市</t>
    </r>
    <r>
      <rPr>
        <sz val="9"/>
        <rFont val="Times New Roman"/>
        <family val="1"/>
      </rPr>
      <t xml:space="preserve"> Taichung City </t>
    </r>
  </si>
  <si>
    <r>
      <t>臺</t>
    </r>
    <r>
      <rPr>
        <sz val="9"/>
        <rFont val="Times New Roman"/>
        <family val="1"/>
      </rPr>
      <t xml:space="preserve"> </t>
    </r>
    <r>
      <rPr>
        <sz val="9"/>
        <rFont val="細明體"/>
        <family val="3"/>
      </rPr>
      <t>南</t>
    </r>
    <r>
      <rPr>
        <sz val="9"/>
        <rFont val="Times New Roman"/>
        <family val="1"/>
      </rPr>
      <t xml:space="preserve"> </t>
    </r>
    <r>
      <rPr>
        <sz val="9"/>
        <rFont val="細明體"/>
        <family val="3"/>
      </rPr>
      <t>市</t>
    </r>
    <r>
      <rPr>
        <sz val="9"/>
        <rFont val="Times New Roman"/>
        <family val="1"/>
      </rPr>
      <t xml:space="preserve"> Tainan City </t>
    </r>
  </si>
  <si>
    <t>東沙群島(Dongsha Islands)</t>
  </si>
  <si>
    <t>南沙群島(Nansha Islands)</t>
  </si>
  <si>
    <t>北部區域  the North</t>
  </si>
  <si>
    <t>中部區域  the Middle</t>
  </si>
  <si>
    <t>南部區域  the South</t>
  </si>
  <si>
    <t>東部區域  the East</t>
  </si>
  <si>
    <r>
      <t>說明：</t>
    </r>
    <r>
      <rPr>
        <sz val="9"/>
        <rFont val="Times New Roman"/>
        <family val="1"/>
      </rPr>
      <t>1.</t>
    </r>
    <r>
      <rPr>
        <sz val="9"/>
        <rFont val="新細明體"/>
        <family val="1"/>
      </rPr>
      <t>北部區域包括臺北市、新北市、基隆市、新竹市、宜蘭縣、桃園縣、新竹縣。</t>
    </r>
  </si>
  <si>
    <r>
      <t>　　　</t>
    </r>
    <r>
      <rPr>
        <sz val="9"/>
        <rFont val="Times New Roman"/>
        <family val="1"/>
      </rPr>
      <t>2.</t>
    </r>
    <r>
      <rPr>
        <sz val="9"/>
        <rFont val="新細明體"/>
        <family val="1"/>
      </rPr>
      <t>中部區域包括臺中市、苗栗縣、彰化縣、南投縣、雲林縣。</t>
    </r>
  </si>
  <si>
    <r>
      <t>　　　</t>
    </r>
    <r>
      <rPr>
        <sz val="9"/>
        <rFont val="Times New Roman"/>
        <family val="1"/>
      </rPr>
      <t>3.</t>
    </r>
    <r>
      <rPr>
        <sz val="9"/>
        <rFont val="新細明體"/>
        <family val="1"/>
      </rPr>
      <t>南部區域包括臺南市、高雄市、嘉義市、嘉義縣、屏東縣、澎湖縣。</t>
    </r>
  </si>
  <si>
    <r>
      <t>　　　</t>
    </r>
    <r>
      <rPr>
        <sz val="9"/>
        <rFont val="Times New Roman"/>
        <family val="1"/>
      </rPr>
      <t>5.</t>
    </r>
    <r>
      <rPr>
        <sz val="9"/>
        <rFont val="Times New Roman"/>
        <family val="1"/>
      </rPr>
      <t>94</t>
    </r>
    <r>
      <rPr>
        <sz val="9"/>
        <rFont val="新細明體"/>
        <family val="1"/>
      </rPr>
      <t>年</t>
    </r>
    <r>
      <rPr>
        <sz val="9"/>
        <rFont val="Times New Roman"/>
        <family val="1"/>
      </rPr>
      <t>1</t>
    </r>
    <r>
      <rPr>
        <sz val="9"/>
        <rFont val="新細明體"/>
        <family val="1"/>
      </rPr>
      <t>月起調整嘉義縣與雲林縣行政區域土地面積；嘉義縣六腳鄉增加</t>
    </r>
    <r>
      <rPr>
        <sz val="9"/>
        <rFont val="Times New Roman"/>
        <family val="1"/>
      </rPr>
      <t>0.0020</t>
    </r>
    <r>
      <rPr>
        <sz val="9"/>
        <rFont val="新細明體"/>
        <family val="1"/>
      </rPr>
      <t>平方公里、東石鄉增加</t>
    </r>
    <r>
      <rPr>
        <sz val="9"/>
        <rFont val="Times New Roman"/>
        <family val="1"/>
      </rPr>
      <t>0.0005</t>
    </r>
    <r>
      <rPr>
        <sz val="9"/>
        <rFont val="新細明體"/>
        <family val="1"/>
      </rPr>
      <t>平方公里，雲林縣水林鄉減少</t>
    </r>
    <r>
      <rPr>
        <sz val="9"/>
        <rFont val="Times New Roman"/>
        <family val="1"/>
      </rPr>
      <t>0.0025</t>
    </r>
    <r>
      <rPr>
        <sz val="9"/>
        <rFont val="新細明體"/>
        <family val="1"/>
      </rPr>
      <t>平方公里</t>
    </r>
    <r>
      <rPr>
        <sz val="9"/>
        <rFont val="細明體"/>
        <family val="3"/>
      </rPr>
      <t>。</t>
    </r>
  </si>
  <si>
    <r>
      <t>　　　</t>
    </r>
    <r>
      <rPr>
        <sz val="9"/>
        <rFont val="Times New Roman"/>
        <family val="1"/>
      </rPr>
      <t>6</t>
    </r>
    <r>
      <rPr>
        <sz val="9"/>
        <rFont val="Times New Roman"/>
        <family val="1"/>
      </rPr>
      <t>.</t>
    </r>
    <r>
      <rPr>
        <sz val="9"/>
        <rFont val="Times New Roman"/>
        <family val="1"/>
      </rPr>
      <t>95</t>
    </r>
    <r>
      <rPr>
        <sz val="9"/>
        <rFont val="新細明體"/>
        <family val="1"/>
      </rPr>
      <t>年</t>
    </r>
    <r>
      <rPr>
        <sz val="9"/>
        <rFont val="Times New Roman"/>
        <family val="1"/>
      </rPr>
      <t>1</t>
    </r>
    <r>
      <rPr>
        <sz val="9"/>
        <rFont val="新細明體"/>
        <family val="1"/>
      </rPr>
      <t>月起調整新竹縣與新竹市行政區域土地面積，新竹縣寶山鄉減少</t>
    </r>
    <r>
      <rPr>
        <sz val="9"/>
        <rFont val="Times New Roman"/>
        <family val="1"/>
      </rPr>
      <t>0.0562</t>
    </r>
    <r>
      <rPr>
        <sz val="9"/>
        <rFont val="新細明體"/>
        <family val="1"/>
      </rPr>
      <t>平方公里、新竹市東區增加</t>
    </r>
    <r>
      <rPr>
        <sz val="9"/>
        <rFont val="Times New Roman"/>
        <family val="1"/>
      </rPr>
      <t>0.0562</t>
    </r>
    <r>
      <rPr>
        <sz val="9"/>
        <rFont val="新細明體"/>
        <family val="1"/>
      </rPr>
      <t>平方公里；內政部</t>
    </r>
    <r>
      <rPr>
        <sz val="9"/>
        <rFont val="Times New Roman"/>
        <family val="1"/>
      </rPr>
      <t>94</t>
    </r>
    <r>
      <rPr>
        <sz val="9"/>
        <rFont val="新細明體"/>
        <family val="1"/>
      </rPr>
      <t>年</t>
    </r>
    <r>
      <rPr>
        <sz val="9"/>
        <rFont val="Times New Roman"/>
        <family val="1"/>
      </rPr>
      <t>11</t>
    </r>
    <r>
      <rPr>
        <sz val="9"/>
        <rFont val="新細明體"/>
        <family val="1"/>
      </rPr>
      <t>月</t>
    </r>
    <r>
      <rPr>
        <sz val="9"/>
        <rFont val="Times New Roman"/>
        <family val="1"/>
      </rPr>
      <t>25</t>
    </r>
    <r>
      <rPr>
        <sz val="9"/>
        <rFont val="新細明體"/>
        <family val="1"/>
      </rPr>
      <t>日台內地字地</t>
    </r>
    <r>
      <rPr>
        <sz val="9"/>
        <rFont val="Times New Roman"/>
        <family val="1"/>
      </rPr>
      <t>094100154401</t>
    </r>
    <r>
      <rPr>
        <sz val="9"/>
        <rFont val="新細明體"/>
        <family val="1"/>
      </rPr>
      <t>號函准新竹市高峰段</t>
    </r>
    <r>
      <rPr>
        <sz val="9"/>
        <rFont val="Times New Roman"/>
        <family val="1"/>
      </rPr>
      <t>688</t>
    </r>
    <r>
      <rPr>
        <sz val="9"/>
        <rFont val="新細明體"/>
        <family val="1"/>
      </rPr>
      <t>及</t>
    </r>
    <r>
      <rPr>
        <sz val="9"/>
        <rFont val="Times New Roman"/>
        <family val="1"/>
      </rPr>
      <t>694</t>
    </r>
    <r>
      <rPr>
        <sz val="9"/>
        <rFont val="新細明體"/>
        <family val="1"/>
      </rPr>
      <t>等地號附近與新竹縣行政區域界線更正，自</t>
    </r>
    <r>
      <rPr>
        <sz val="9"/>
        <rFont val="Times New Roman"/>
        <family val="1"/>
      </rPr>
      <t>95</t>
    </r>
    <r>
      <rPr>
        <sz val="9"/>
        <rFont val="新細明體"/>
        <family val="1"/>
      </rPr>
      <t>年</t>
    </r>
    <r>
      <rPr>
        <sz val="9"/>
        <rFont val="Times New Roman"/>
        <family val="1"/>
      </rPr>
      <t>1</t>
    </r>
    <r>
      <rPr>
        <sz val="9"/>
        <rFont val="新細明體"/>
        <family val="1"/>
      </rPr>
      <t>月</t>
    </r>
    <r>
      <rPr>
        <sz val="9"/>
        <rFont val="Times New Roman"/>
        <family val="1"/>
      </rPr>
      <t>1</t>
    </r>
    <r>
      <rPr>
        <sz val="9"/>
        <rFont val="新細明體"/>
        <family val="1"/>
      </rPr>
      <t>日起生效</t>
    </r>
    <r>
      <rPr>
        <sz val="9"/>
        <rFont val="細明體"/>
        <family val="3"/>
      </rPr>
      <t>。</t>
    </r>
  </si>
  <si>
    <t xml:space="preserve">            7.98年2月起嘉義縣布袋鎮填海造地-完成布袋商港、遊艇港及第三漁港建造成陸域，故嘉義縣增1.9617平方公里。</t>
  </si>
  <si>
    <t xml:space="preserve">            8.100年9月高雄市小港區因配合高雄港洲際貨櫃中心第一期工程計畫填築用地擴大為41.2061平方公里，增加1.3488平方公里。</t>
  </si>
  <si>
    <r>
      <t>資料來源：本部戶政司。</t>
    </r>
    <r>
      <rPr>
        <sz val="9"/>
        <rFont val="Times New Roman"/>
        <family val="1"/>
      </rPr>
      <t xml:space="preserve"> </t>
    </r>
  </si>
  <si>
    <t xml:space="preserve"> Source : Dept. of Household Registration Affairs, MOI.</t>
  </si>
  <si>
    <t>核總計</t>
  </si>
  <si>
    <t>核台灣</t>
  </si>
  <si>
    <t>核福建</t>
  </si>
  <si>
    <t>核年月</t>
  </si>
  <si>
    <r>
      <t>九十三年</t>
    </r>
    <r>
      <rPr>
        <sz val="9"/>
        <rFont val="Times New Roman"/>
        <family val="1"/>
      </rPr>
      <t>2004</t>
    </r>
  </si>
  <si>
    <r>
      <t>九十四年</t>
    </r>
    <r>
      <rPr>
        <sz val="9"/>
        <rFont val="Times New Roman"/>
        <family val="1"/>
      </rPr>
      <t>2005</t>
    </r>
  </si>
  <si>
    <r>
      <t>九十六年</t>
    </r>
    <r>
      <rPr>
        <sz val="9"/>
        <rFont val="Times New Roman"/>
        <family val="1"/>
      </rPr>
      <t>2007</t>
    </r>
  </si>
  <si>
    <r>
      <t>九十七年</t>
    </r>
    <r>
      <rPr>
        <sz val="9"/>
        <rFont val="Times New Roman"/>
        <family val="1"/>
      </rPr>
      <t>2008</t>
    </r>
  </si>
  <si>
    <r>
      <t>中華民國</t>
    </r>
    <r>
      <rPr>
        <sz val="9"/>
        <rFont val="Times New Roman"/>
        <family val="1"/>
      </rPr>
      <t>101</t>
    </r>
    <r>
      <rPr>
        <sz val="9"/>
        <rFont val="新細明體"/>
        <family val="1"/>
      </rPr>
      <t>年</t>
    </r>
    <r>
      <rPr>
        <sz val="9"/>
        <rFont val="Times New Roman"/>
        <family val="1"/>
      </rPr>
      <t xml:space="preserve"> 12</t>
    </r>
    <r>
      <rPr>
        <sz val="9"/>
        <rFont val="新細明體"/>
        <family val="1"/>
      </rPr>
      <t>月底</t>
    </r>
    <r>
      <rPr>
        <sz val="9"/>
        <rFont val="Times New Roman"/>
        <family val="1"/>
      </rPr>
      <t xml:space="preserve"> End of </t>
    </r>
    <r>
      <rPr>
        <sz val="9"/>
        <rFont val="Times New Roman"/>
        <family val="1"/>
      </rPr>
      <t>Dec.</t>
    </r>
    <r>
      <rPr>
        <sz val="9"/>
        <rFont val="Times New Roman"/>
        <family val="1"/>
      </rPr>
      <t>,</t>
    </r>
    <r>
      <rPr>
        <sz val="9"/>
        <rFont val="Times New Roman"/>
        <family val="1"/>
      </rPr>
      <t xml:space="preserve"> </t>
    </r>
    <r>
      <rPr>
        <sz val="9"/>
        <rFont val="Times New Roman"/>
        <family val="1"/>
      </rPr>
      <t>20</t>
    </r>
    <r>
      <rPr>
        <sz val="9"/>
        <rFont val="Times New Roman"/>
        <family val="1"/>
      </rPr>
      <t>12</t>
    </r>
  </si>
  <si>
    <t>更新日期：</t>
  </si>
  <si>
    <r>
      <t xml:space="preserve"> </t>
    </r>
    <r>
      <rPr>
        <sz val="9"/>
        <rFont val="細明體"/>
        <family val="3"/>
      </rPr>
      <t>三　月</t>
    </r>
    <r>
      <rPr>
        <sz val="9"/>
        <rFont val="Times New Roman"/>
        <family val="1"/>
      </rPr>
      <t xml:space="preserve">  Mar. </t>
    </r>
  </si>
  <si>
    <r>
      <t xml:space="preserve"> </t>
    </r>
    <r>
      <rPr>
        <sz val="9"/>
        <rFont val="細明體"/>
        <family val="3"/>
      </rPr>
      <t>九　月</t>
    </r>
    <r>
      <rPr>
        <sz val="9"/>
        <rFont val="Times New Roman"/>
        <family val="1"/>
      </rPr>
      <t xml:space="preserve">  Sept. </t>
    </r>
  </si>
  <si>
    <r>
      <t>中華民國</t>
    </r>
    <r>
      <rPr>
        <sz val="9"/>
        <rFont val="Times New Roman"/>
        <family val="1"/>
      </rPr>
      <t>102</t>
    </r>
    <r>
      <rPr>
        <sz val="9"/>
        <rFont val="新細明體"/>
        <family val="1"/>
      </rPr>
      <t>年</t>
    </r>
    <r>
      <rPr>
        <sz val="9"/>
        <rFont val="Times New Roman"/>
        <family val="1"/>
      </rPr>
      <t>12</t>
    </r>
    <r>
      <rPr>
        <sz val="9"/>
        <rFont val="新細明體"/>
        <family val="1"/>
      </rPr>
      <t>月底</t>
    </r>
    <r>
      <rPr>
        <sz val="9"/>
        <rFont val="Times New Roman"/>
        <family val="1"/>
      </rPr>
      <t xml:space="preserve"> End of</t>
    </r>
    <r>
      <rPr>
        <sz val="9"/>
        <rFont val="Times New Roman"/>
        <family val="1"/>
      </rPr>
      <t xml:space="preserve">  Dec.</t>
    </r>
    <r>
      <rPr>
        <sz val="9"/>
        <rFont val="Times New Roman"/>
        <family val="1"/>
      </rPr>
      <t>,</t>
    </r>
    <r>
      <rPr>
        <sz val="9"/>
        <rFont val="Times New Roman"/>
        <family val="1"/>
      </rPr>
      <t xml:space="preserve"> </t>
    </r>
    <r>
      <rPr>
        <sz val="9"/>
        <rFont val="Times New Roman"/>
        <family val="1"/>
      </rPr>
      <t>20</t>
    </r>
    <r>
      <rPr>
        <sz val="9"/>
        <rFont val="Times New Roman"/>
        <family val="1"/>
      </rPr>
      <t>13</t>
    </r>
  </si>
  <si>
    <r>
      <t>九十八年</t>
    </r>
    <r>
      <rPr>
        <sz val="9"/>
        <rFont val="Times New Roman"/>
        <family val="1"/>
      </rPr>
      <t>2009</t>
    </r>
  </si>
  <si>
    <r>
      <t xml:space="preserve"> </t>
    </r>
    <r>
      <rPr>
        <sz val="9"/>
        <rFont val="細明體"/>
        <family val="3"/>
      </rPr>
      <t>二　月</t>
    </r>
    <r>
      <rPr>
        <sz val="9"/>
        <rFont val="Times New Roman"/>
        <family val="1"/>
      </rPr>
      <t xml:space="preserve">  Feb. </t>
    </r>
  </si>
  <si>
    <r>
      <t xml:space="preserve"> </t>
    </r>
    <r>
      <rPr>
        <sz val="9"/>
        <rFont val="細明體"/>
        <family val="3"/>
      </rPr>
      <t>三　月</t>
    </r>
    <r>
      <rPr>
        <sz val="9"/>
        <rFont val="Times New Roman"/>
        <family val="1"/>
      </rPr>
      <t xml:space="preserve">  Mar. </t>
    </r>
  </si>
  <si>
    <r>
      <t xml:space="preserve"> </t>
    </r>
    <r>
      <rPr>
        <sz val="9"/>
        <rFont val="細明體"/>
        <family val="3"/>
      </rPr>
      <t>四　月</t>
    </r>
    <r>
      <rPr>
        <sz val="9"/>
        <rFont val="Times New Roman"/>
        <family val="1"/>
      </rPr>
      <t xml:space="preserve">  Apr. </t>
    </r>
  </si>
  <si>
    <r>
      <t xml:space="preserve"> </t>
    </r>
    <r>
      <rPr>
        <sz val="9"/>
        <rFont val="細明體"/>
        <family val="3"/>
      </rPr>
      <t>五　月</t>
    </r>
    <r>
      <rPr>
        <sz val="9"/>
        <rFont val="Times New Roman"/>
        <family val="1"/>
      </rPr>
      <t xml:space="preserve">  May </t>
    </r>
  </si>
  <si>
    <r>
      <t xml:space="preserve"> </t>
    </r>
    <r>
      <rPr>
        <sz val="9"/>
        <rFont val="細明體"/>
        <family val="3"/>
      </rPr>
      <t>六　月</t>
    </r>
    <r>
      <rPr>
        <sz val="9"/>
        <rFont val="Times New Roman"/>
        <family val="1"/>
      </rPr>
      <t xml:space="preserve">  June </t>
    </r>
  </si>
  <si>
    <r>
      <t xml:space="preserve"> </t>
    </r>
    <r>
      <rPr>
        <sz val="9"/>
        <rFont val="細明體"/>
        <family val="3"/>
      </rPr>
      <t>七　月</t>
    </r>
    <r>
      <rPr>
        <sz val="9"/>
        <rFont val="Times New Roman"/>
        <family val="1"/>
      </rPr>
      <t xml:space="preserve">  July </t>
    </r>
  </si>
  <si>
    <r>
      <t>中華民國</t>
    </r>
    <r>
      <rPr>
        <sz val="9"/>
        <rFont val="Times New Roman"/>
        <family val="1"/>
      </rPr>
      <t>103</t>
    </r>
    <r>
      <rPr>
        <sz val="9"/>
        <rFont val="新細明體"/>
        <family val="1"/>
      </rPr>
      <t>年</t>
    </r>
    <r>
      <rPr>
        <sz val="9"/>
        <rFont val="Times New Roman"/>
        <family val="1"/>
      </rPr>
      <t>12</t>
    </r>
    <r>
      <rPr>
        <sz val="9"/>
        <rFont val="新細明體"/>
        <family val="1"/>
      </rPr>
      <t>月底</t>
    </r>
    <r>
      <rPr>
        <sz val="9"/>
        <rFont val="Times New Roman"/>
        <family val="1"/>
      </rPr>
      <t xml:space="preserve"> End of</t>
    </r>
    <r>
      <rPr>
        <sz val="9"/>
        <rFont val="Times New Roman"/>
        <family val="1"/>
      </rPr>
      <t xml:space="preserve">  Dec.</t>
    </r>
    <r>
      <rPr>
        <sz val="9"/>
        <rFont val="Times New Roman"/>
        <family val="1"/>
      </rPr>
      <t>,</t>
    </r>
    <r>
      <rPr>
        <sz val="9"/>
        <rFont val="Times New Roman"/>
        <family val="1"/>
      </rPr>
      <t xml:space="preserve"> </t>
    </r>
    <r>
      <rPr>
        <sz val="9"/>
        <rFont val="Times New Roman"/>
        <family val="1"/>
      </rPr>
      <t>20</t>
    </r>
    <r>
      <rPr>
        <sz val="9"/>
        <rFont val="Times New Roman"/>
        <family val="1"/>
      </rPr>
      <t>14</t>
    </r>
  </si>
  <si>
    <r>
      <t>九十九年</t>
    </r>
    <r>
      <rPr>
        <sz val="9"/>
        <rFont val="Times New Roman"/>
        <family val="1"/>
      </rPr>
      <t>2010</t>
    </r>
  </si>
  <si>
    <r>
      <t>1.1-</t>
    </r>
    <r>
      <rPr>
        <sz val="12"/>
        <rFont val="標楷體"/>
        <family val="4"/>
      </rPr>
      <t>土地面積、村里鄰、戶數暨現住人口</t>
    </r>
    <r>
      <rPr>
        <sz val="12"/>
        <rFont val="Times New Roman"/>
        <family val="1"/>
      </rPr>
      <t xml:space="preserve">  Number of Villages, Neighborhoods, Households and Resident Population</t>
    </r>
  </si>
  <si>
    <r>
      <t>區域別</t>
    </r>
    <r>
      <rPr>
        <sz val="9"/>
        <rFont val="Times New Roman"/>
        <family val="1"/>
      </rPr>
      <t xml:space="preserve"> </t>
    </r>
  </si>
  <si>
    <r>
      <t xml:space="preserve"> </t>
    </r>
    <r>
      <rPr>
        <sz val="9"/>
        <rFont val="新細明體"/>
        <family val="1"/>
      </rPr>
      <t>鄉鎮市區數</t>
    </r>
  </si>
  <si>
    <r>
      <t xml:space="preserve"> </t>
    </r>
    <r>
      <rPr>
        <sz val="9"/>
        <rFont val="新細明體"/>
        <family val="1"/>
      </rPr>
      <t>村里數</t>
    </r>
  </si>
  <si>
    <r>
      <t>戶數</t>
    </r>
    <r>
      <rPr>
        <sz val="9"/>
        <rFont val="Times New Roman"/>
        <family val="1"/>
      </rPr>
      <t xml:space="preserve"> </t>
    </r>
  </si>
  <si>
    <r>
      <t>人口數</t>
    </r>
    <r>
      <rPr>
        <sz val="9"/>
        <rFont val="Times New Roman"/>
        <family val="1"/>
      </rPr>
      <t xml:space="preserve"> </t>
    </r>
  </si>
  <si>
    <r>
      <t>占總人口比率</t>
    </r>
    <r>
      <rPr>
        <sz val="9"/>
        <rFont val="Times New Roman"/>
        <family val="1"/>
      </rPr>
      <t>(%)</t>
    </r>
  </si>
  <si>
    <t>男性人口數</t>
  </si>
  <si>
    <t>女性人口數</t>
  </si>
  <si>
    <r>
      <t xml:space="preserve">  </t>
    </r>
    <r>
      <rPr>
        <sz val="9"/>
        <rFont val="新細明體"/>
        <family val="1"/>
      </rPr>
      <t>性比例</t>
    </r>
    <r>
      <rPr>
        <sz val="9"/>
        <rFont val="Times New Roman"/>
        <family val="1"/>
      </rPr>
      <t xml:space="preserve"> (</t>
    </r>
    <r>
      <rPr>
        <sz val="9"/>
        <rFont val="新細明體"/>
        <family val="1"/>
      </rPr>
      <t>每百女子對男子數</t>
    </r>
    <r>
      <rPr>
        <sz val="9"/>
        <rFont val="Times New Roman"/>
        <family val="1"/>
      </rPr>
      <t xml:space="preserve">) </t>
    </r>
  </si>
  <si>
    <r>
      <t xml:space="preserve"> </t>
    </r>
    <r>
      <rPr>
        <sz val="9"/>
        <rFont val="新細明體"/>
        <family val="1"/>
      </rPr>
      <t>戶量</t>
    </r>
    <r>
      <rPr>
        <sz val="9"/>
        <rFont val="Times New Roman"/>
        <family val="1"/>
      </rPr>
      <t xml:space="preserve"> (</t>
    </r>
    <r>
      <rPr>
        <sz val="9"/>
        <rFont val="新細明體"/>
        <family val="1"/>
      </rPr>
      <t>人</t>
    </r>
    <r>
      <rPr>
        <sz val="9"/>
        <rFont val="Times New Roman"/>
        <family val="1"/>
      </rPr>
      <t>/</t>
    </r>
    <r>
      <rPr>
        <sz val="9"/>
        <rFont val="新細明體"/>
        <family val="1"/>
      </rPr>
      <t>戶</t>
    </r>
    <r>
      <rPr>
        <sz val="9"/>
        <rFont val="Times New Roman"/>
        <family val="1"/>
      </rPr>
      <t>)</t>
    </r>
  </si>
  <si>
    <r>
      <t>人口密度</t>
    </r>
    <r>
      <rPr>
        <sz val="9"/>
        <rFont val="Times New Roman"/>
        <family val="1"/>
      </rPr>
      <t xml:space="preserve"> 
(</t>
    </r>
    <r>
      <rPr>
        <sz val="9"/>
        <rFont val="新細明體"/>
        <family val="1"/>
      </rPr>
      <t>人</t>
    </r>
    <r>
      <rPr>
        <sz val="9"/>
        <rFont val="Times New Roman"/>
        <family val="1"/>
      </rPr>
      <t>/</t>
    </r>
    <r>
      <rPr>
        <sz val="9"/>
        <rFont val="新細明體"/>
        <family val="1"/>
      </rPr>
      <t>平方公里</t>
    </r>
    <r>
      <rPr>
        <sz val="9"/>
        <rFont val="Times New Roman"/>
        <family val="1"/>
      </rPr>
      <t xml:space="preserve">) </t>
    </r>
  </si>
  <si>
    <r>
      <t>L</t>
    </r>
    <r>
      <rPr>
        <sz val="9"/>
        <rFont val="Times New Roman"/>
        <family val="1"/>
      </rPr>
      <t>ocality</t>
    </r>
  </si>
  <si>
    <r>
      <t>Area(Km²</t>
    </r>
    <r>
      <rPr>
        <sz val="9"/>
        <rFont val="Times New Roman"/>
        <family val="1"/>
      </rPr>
      <t>)</t>
    </r>
  </si>
  <si>
    <r>
      <t>Township</t>
    </r>
    <r>
      <rPr>
        <sz val="9"/>
        <rFont val="Times New Roman"/>
        <family val="1"/>
      </rPr>
      <t>s</t>
    </r>
    <r>
      <rPr>
        <sz val="9"/>
        <rFont val="Times New Roman"/>
        <family val="1"/>
      </rPr>
      <t>, Cit</t>
    </r>
    <r>
      <rPr>
        <sz val="9"/>
        <rFont val="Times New Roman"/>
        <family val="1"/>
      </rPr>
      <t>ies</t>
    </r>
    <r>
      <rPr>
        <sz val="9"/>
        <rFont val="Times New Roman"/>
        <family val="1"/>
      </rPr>
      <t xml:space="preserve"> &amp; District</t>
    </r>
    <r>
      <rPr>
        <sz val="9"/>
        <rFont val="Times New Roman"/>
        <family val="1"/>
      </rPr>
      <t>s</t>
    </r>
  </si>
  <si>
    <r>
      <t>Village</t>
    </r>
    <r>
      <rPr>
        <sz val="9"/>
        <rFont val="Times New Roman"/>
        <family val="1"/>
      </rPr>
      <t>s</t>
    </r>
  </si>
  <si>
    <r>
      <t>Household</t>
    </r>
    <r>
      <rPr>
        <sz val="9"/>
        <rFont val="Times New Roman"/>
        <family val="1"/>
      </rPr>
      <t>s</t>
    </r>
  </si>
  <si>
    <r>
      <t>P</t>
    </r>
    <r>
      <rPr>
        <sz val="9"/>
        <rFont val="Times New Roman"/>
        <family val="1"/>
      </rPr>
      <t>ersons</t>
    </r>
  </si>
  <si>
    <t>Proportion of Persons  (%)</t>
  </si>
  <si>
    <t>Male</t>
  </si>
  <si>
    <t>Female</t>
  </si>
  <si>
    <t>Sex Ratio (Female =100)</t>
  </si>
  <si>
    <r>
      <t>Mean Size</t>
    </r>
    <r>
      <rPr>
        <sz val="9"/>
        <rFont val="Times New Roman"/>
        <family val="1"/>
      </rPr>
      <t xml:space="preserve"> of Household</t>
    </r>
    <r>
      <rPr>
        <sz val="9"/>
        <rFont val="Times New Roman"/>
        <family val="1"/>
      </rPr>
      <t>s</t>
    </r>
    <r>
      <rPr>
        <sz val="9"/>
        <rFont val="Times New Roman"/>
        <family val="1"/>
      </rPr>
      <t xml:space="preserve"> (Persons/ Household)</t>
    </r>
  </si>
  <si>
    <r>
      <t>Population Density (Persons per km²</t>
    </r>
    <r>
      <rPr>
        <sz val="9"/>
        <rFont val="Times New Roman"/>
        <family val="1"/>
      </rPr>
      <t>)</t>
    </r>
  </si>
  <si>
    <t>總計  Total</t>
  </si>
  <si>
    <t xml:space="preserve">新 北 市 New Taipei City </t>
  </si>
  <si>
    <r>
      <t>臺</t>
    </r>
    <r>
      <rPr>
        <sz val="9"/>
        <rFont val="Times New Roman"/>
        <family val="1"/>
      </rPr>
      <t xml:space="preserve"> </t>
    </r>
    <r>
      <rPr>
        <sz val="9"/>
        <rFont val="細明體"/>
        <family val="3"/>
      </rPr>
      <t>中</t>
    </r>
    <r>
      <rPr>
        <sz val="9"/>
        <rFont val="Times New Roman"/>
        <family val="1"/>
      </rPr>
      <t xml:space="preserve"> </t>
    </r>
    <r>
      <rPr>
        <sz val="9"/>
        <rFont val="細明體"/>
        <family val="3"/>
      </rPr>
      <t>市</t>
    </r>
    <r>
      <rPr>
        <sz val="9"/>
        <rFont val="Times New Roman"/>
        <family val="1"/>
      </rPr>
      <t xml:space="preserve"> Taichung City </t>
    </r>
  </si>
  <si>
    <r>
      <t>臺</t>
    </r>
    <r>
      <rPr>
        <sz val="9"/>
        <rFont val="Times New Roman"/>
        <family val="1"/>
      </rPr>
      <t xml:space="preserve"> </t>
    </r>
    <r>
      <rPr>
        <sz val="9"/>
        <rFont val="細明體"/>
        <family val="3"/>
      </rPr>
      <t>南</t>
    </r>
    <r>
      <rPr>
        <sz val="9"/>
        <rFont val="Times New Roman"/>
        <family val="1"/>
      </rPr>
      <t xml:space="preserve"> </t>
    </r>
    <r>
      <rPr>
        <sz val="9"/>
        <rFont val="細明體"/>
        <family val="3"/>
      </rPr>
      <t>市</t>
    </r>
    <r>
      <rPr>
        <sz val="9"/>
        <rFont val="Times New Roman"/>
        <family val="1"/>
      </rPr>
      <t xml:space="preserve"> Tainan City </t>
    </r>
  </si>
  <si>
    <t>東沙群島(Dongsha Islands)</t>
  </si>
  <si>
    <t>南沙群島(Nansha Islands)</t>
  </si>
  <si>
    <t>北部區域  the North</t>
  </si>
  <si>
    <t>中部區域  the Middle</t>
  </si>
  <si>
    <t>南部區域  the South</t>
  </si>
  <si>
    <t>東部區域  the East</t>
  </si>
  <si>
    <r>
      <t>　　　</t>
    </r>
    <r>
      <rPr>
        <sz val="9"/>
        <rFont val="Times New Roman"/>
        <family val="1"/>
      </rPr>
      <t>2.</t>
    </r>
    <r>
      <rPr>
        <sz val="9"/>
        <rFont val="新細明體"/>
        <family val="1"/>
      </rPr>
      <t>中部區域包括臺中市、苗栗縣、彰化縣、南投縣、雲林縣。</t>
    </r>
  </si>
  <si>
    <r>
      <t>　　　</t>
    </r>
    <r>
      <rPr>
        <sz val="9"/>
        <rFont val="Times New Roman"/>
        <family val="1"/>
      </rPr>
      <t>3.</t>
    </r>
    <r>
      <rPr>
        <sz val="9"/>
        <rFont val="新細明體"/>
        <family val="1"/>
      </rPr>
      <t>南部區域包括臺南市、高雄市、嘉義市、嘉義縣、屏東縣、澎湖縣。</t>
    </r>
  </si>
  <si>
    <r>
      <t>　　　</t>
    </r>
    <r>
      <rPr>
        <sz val="9"/>
        <rFont val="Times New Roman"/>
        <family val="1"/>
      </rPr>
      <t>5.</t>
    </r>
    <r>
      <rPr>
        <sz val="9"/>
        <rFont val="Times New Roman"/>
        <family val="1"/>
      </rPr>
      <t>94</t>
    </r>
    <r>
      <rPr>
        <sz val="9"/>
        <rFont val="新細明體"/>
        <family val="1"/>
      </rPr>
      <t>年</t>
    </r>
    <r>
      <rPr>
        <sz val="9"/>
        <rFont val="Times New Roman"/>
        <family val="1"/>
      </rPr>
      <t>1</t>
    </r>
    <r>
      <rPr>
        <sz val="9"/>
        <rFont val="新細明體"/>
        <family val="1"/>
      </rPr>
      <t>月起調整嘉義縣與雲林縣行政區域土地面積；嘉義縣六腳鄉增加</t>
    </r>
    <r>
      <rPr>
        <sz val="9"/>
        <rFont val="Times New Roman"/>
        <family val="1"/>
      </rPr>
      <t>0.0020</t>
    </r>
    <r>
      <rPr>
        <sz val="9"/>
        <rFont val="新細明體"/>
        <family val="1"/>
      </rPr>
      <t>平方公里、東石鄉增加</t>
    </r>
    <r>
      <rPr>
        <sz val="9"/>
        <rFont val="Times New Roman"/>
        <family val="1"/>
      </rPr>
      <t>0.0005</t>
    </r>
    <r>
      <rPr>
        <sz val="9"/>
        <rFont val="新細明體"/>
        <family val="1"/>
      </rPr>
      <t>平方公里，雲林縣水林鄉減少</t>
    </r>
    <r>
      <rPr>
        <sz val="9"/>
        <rFont val="Times New Roman"/>
        <family val="1"/>
      </rPr>
      <t>0.0025</t>
    </r>
    <r>
      <rPr>
        <sz val="9"/>
        <rFont val="新細明體"/>
        <family val="1"/>
      </rPr>
      <t>平方公里</t>
    </r>
    <r>
      <rPr>
        <sz val="9"/>
        <rFont val="細明體"/>
        <family val="3"/>
      </rPr>
      <t>。</t>
    </r>
  </si>
  <si>
    <r>
      <t>　　　</t>
    </r>
    <r>
      <rPr>
        <sz val="9"/>
        <rFont val="Times New Roman"/>
        <family val="1"/>
      </rPr>
      <t>6</t>
    </r>
    <r>
      <rPr>
        <sz val="9"/>
        <rFont val="Times New Roman"/>
        <family val="1"/>
      </rPr>
      <t>.</t>
    </r>
    <r>
      <rPr>
        <sz val="9"/>
        <rFont val="Times New Roman"/>
        <family val="1"/>
      </rPr>
      <t>95</t>
    </r>
    <r>
      <rPr>
        <sz val="9"/>
        <rFont val="新細明體"/>
        <family val="1"/>
      </rPr>
      <t>年</t>
    </r>
    <r>
      <rPr>
        <sz val="9"/>
        <rFont val="Times New Roman"/>
        <family val="1"/>
      </rPr>
      <t>1</t>
    </r>
    <r>
      <rPr>
        <sz val="9"/>
        <rFont val="新細明體"/>
        <family val="1"/>
      </rPr>
      <t>月起調整新竹縣與新竹市行政區域土地面積，新竹縣寶山鄉減少</t>
    </r>
    <r>
      <rPr>
        <sz val="9"/>
        <rFont val="Times New Roman"/>
        <family val="1"/>
      </rPr>
      <t>0.0562</t>
    </r>
    <r>
      <rPr>
        <sz val="9"/>
        <rFont val="新細明體"/>
        <family val="1"/>
      </rPr>
      <t>平方公里、新竹市東區增加</t>
    </r>
    <r>
      <rPr>
        <sz val="9"/>
        <rFont val="Times New Roman"/>
        <family val="1"/>
      </rPr>
      <t>0.0562</t>
    </r>
    <r>
      <rPr>
        <sz val="9"/>
        <rFont val="新細明體"/>
        <family val="1"/>
      </rPr>
      <t>平方公里；內政部</t>
    </r>
    <r>
      <rPr>
        <sz val="9"/>
        <rFont val="Times New Roman"/>
        <family val="1"/>
      </rPr>
      <t>94</t>
    </r>
    <r>
      <rPr>
        <sz val="9"/>
        <rFont val="新細明體"/>
        <family val="1"/>
      </rPr>
      <t>年</t>
    </r>
    <r>
      <rPr>
        <sz val="9"/>
        <rFont val="Times New Roman"/>
        <family val="1"/>
      </rPr>
      <t>11</t>
    </r>
    <r>
      <rPr>
        <sz val="9"/>
        <rFont val="新細明體"/>
        <family val="1"/>
      </rPr>
      <t>月</t>
    </r>
    <r>
      <rPr>
        <sz val="9"/>
        <rFont val="Times New Roman"/>
        <family val="1"/>
      </rPr>
      <t>25</t>
    </r>
    <r>
      <rPr>
        <sz val="9"/>
        <rFont val="新細明體"/>
        <family val="1"/>
      </rPr>
      <t>日台內地字地</t>
    </r>
    <r>
      <rPr>
        <sz val="9"/>
        <rFont val="Times New Roman"/>
        <family val="1"/>
      </rPr>
      <t>094100154401</t>
    </r>
    <r>
      <rPr>
        <sz val="9"/>
        <rFont val="新細明體"/>
        <family val="1"/>
      </rPr>
      <t>號函准新竹市高峰段</t>
    </r>
    <r>
      <rPr>
        <sz val="9"/>
        <rFont val="Times New Roman"/>
        <family val="1"/>
      </rPr>
      <t>688</t>
    </r>
    <r>
      <rPr>
        <sz val="9"/>
        <rFont val="新細明體"/>
        <family val="1"/>
      </rPr>
      <t>及</t>
    </r>
    <r>
      <rPr>
        <sz val="9"/>
        <rFont val="Times New Roman"/>
        <family val="1"/>
      </rPr>
      <t>694</t>
    </r>
    <r>
      <rPr>
        <sz val="9"/>
        <rFont val="新細明體"/>
        <family val="1"/>
      </rPr>
      <t>等地號附近與新竹縣行政區域界線更正，自</t>
    </r>
    <r>
      <rPr>
        <sz val="9"/>
        <rFont val="Times New Roman"/>
        <family val="1"/>
      </rPr>
      <t>95</t>
    </r>
    <r>
      <rPr>
        <sz val="9"/>
        <rFont val="新細明體"/>
        <family val="1"/>
      </rPr>
      <t>年</t>
    </r>
    <r>
      <rPr>
        <sz val="9"/>
        <rFont val="Times New Roman"/>
        <family val="1"/>
      </rPr>
      <t>1</t>
    </r>
    <r>
      <rPr>
        <sz val="9"/>
        <rFont val="新細明體"/>
        <family val="1"/>
      </rPr>
      <t>月</t>
    </r>
    <r>
      <rPr>
        <sz val="9"/>
        <rFont val="Times New Roman"/>
        <family val="1"/>
      </rPr>
      <t>1</t>
    </r>
    <r>
      <rPr>
        <sz val="9"/>
        <rFont val="新細明體"/>
        <family val="1"/>
      </rPr>
      <t>日起生效</t>
    </r>
    <r>
      <rPr>
        <sz val="9"/>
        <rFont val="細明體"/>
        <family val="3"/>
      </rPr>
      <t>。</t>
    </r>
  </si>
  <si>
    <t xml:space="preserve">            7.98年2月起嘉義縣布袋鎮填海造地-完成布袋商港、遊艇港及第三漁港建造成陸域，故嘉義縣增1.9617平方公里。</t>
  </si>
  <si>
    <r>
      <t>資料來源：本部戶政司。</t>
    </r>
    <r>
      <rPr>
        <sz val="9"/>
        <rFont val="Times New Roman"/>
        <family val="1"/>
      </rPr>
      <t xml:space="preserve"> </t>
    </r>
  </si>
  <si>
    <t xml:space="preserve"> Source : Dept. of Household Registration Affairs, MOI.</t>
  </si>
  <si>
    <t>核總計</t>
  </si>
  <si>
    <t>核台灣</t>
  </si>
  <si>
    <t>核福建</t>
  </si>
  <si>
    <t>核年月</t>
  </si>
  <si>
    <r>
      <t>桃</t>
    </r>
    <r>
      <rPr>
        <sz val="9"/>
        <rFont val="Times New Roman"/>
        <family val="1"/>
      </rPr>
      <t xml:space="preserve"> </t>
    </r>
    <r>
      <rPr>
        <sz val="9"/>
        <rFont val="細明體"/>
        <family val="3"/>
      </rPr>
      <t>園</t>
    </r>
    <r>
      <rPr>
        <sz val="9"/>
        <rFont val="Times New Roman"/>
        <family val="1"/>
      </rPr>
      <t xml:space="preserve"> </t>
    </r>
    <r>
      <rPr>
        <sz val="9"/>
        <rFont val="細明體"/>
        <family val="3"/>
      </rPr>
      <t>市</t>
    </r>
    <r>
      <rPr>
        <sz val="9"/>
        <rFont val="Times New Roman"/>
        <family val="1"/>
      </rPr>
      <t xml:space="preserve"> Taoyuan C</t>
    </r>
    <r>
      <rPr>
        <sz val="9"/>
        <rFont val="Times New Roman"/>
        <family val="1"/>
      </rPr>
      <t>ity</t>
    </r>
  </si>
  <si>
    <r>
      <t>說明：</t>
    </r>
    <r>
      <rPr>
        <sz val="9"/>
        <rFont val="Times New Roman"/>
        <family val="1"/>
      </rPr>
      <t>1.</t>
    </r>
    <r>
      <rPr>
        <sz val="9"/>
        <rFont val="新細明體"/>
        <family val="1"/>
      </rPr>
      <t>北部區域包括臺北市、新北市、桃園市、基隆市、新竹市、宜蘭縣、新竹縣。</t>
    </r>
  </si>
  <si>
    <r>
      <t xml:space="preserve"> </t>
    </r>
    <r>
      <rPr>
        <sz val="9"/>
        <rFont val="新細明體"/>
        <family val="1"/>
      </rPr>
      <t>編組鄰數</t>
    </r>
    <r>
      <rPr>
        <sz val="9"/>
        <rFont val="Times New Roman"/>
        <family val="1"/>
      </rPr>
      <t xml:space="preserve"> </t>
    </r>
  </si>
  <si>
    <r>
      <t xml:space="preserve">                    4.</t>
    </r>
    <r>
      <rPr>
        <sz val="9"/>
        <color indexed="10"/>
        <rFont val="細明體"/>
        <family val="3"/>
      </rPr>
      <t>本表編組鄰數係指各行政區域實際編組鄰數。</t>
    </r>
  </si>
  <si>
    <t xml:space="preserve">            8.100年9月高雄市小港區因配合高雄港洲際貨櫃中心第一期工程計畫填築用地擴大為41.2061平方公里，增加1.3488平方公里。</t>
  </si>
  <si>
    <t xml:space="preserve">            9.本表編組鄰數係指各行政區域實際編組鄰數。</t>
  </si>
  <si>
    <r>
      <rPr>
        <sz val="9"/>
        <rFont val="新細明體"/>
        <family val="1"/>
      </rPr>
      <t>編組鄰數</t>
    </r>
    <r>
      <rPr>
        <sz val="9"/>
        <rFont val="Times New Roman"/>
        <family val="1"/>
      </rPr>
      <t xml:space="preserve"> </t>
    </r>
  </si>
  <si>
    <r>
      <t xml:space="preserve"> </t>
    </r>
    <r>
      <rPr>
        <sz val="9"/>
        <rFont val="新細明體"/>
        <family val="1"/>
      </rPr>
      <t>編組鄰數</t>
    </r>
    <r>
      <rPr>
        <sz val="9"/>
        <rFont val="Times New Roman"/>
        <family val="1"/>
      </rPr>
      <t xml:space="preserve"> </t>
    </r>
  </si>
  <si>
    <t xml:space="preserve">            8.本表編組鄰數係指各行政區域實際編組鄰數。</t>
  </si>
  <si>
    <t xml:space="preserve">            7.本表編組鄰數係指各行政區域實際編組鄰數。</t>
  </si>
  <si>
    <t xml:space="preserve">            6.本表編組鄰數係指各行政區域實際編組鄰數。</t>
  </si>
  <si>
    <t xml:space="preserve">            5.本表編組鄰數係指各行政區域實際編組鄰數。</t>
  </si>
  <si>
    <t>　　　　　3.本表編組鄰數係指各行政區域實際編組鄰數。</t>
  </si>
  <si>
    <r>
      <t xml:space="preserve">Organized </t>
    </r>
    <r>
      <rPr>
        <sz val="9"/>
        <rFont val="Times New Roman"/>
        <family val="1"/>
      </rPr>
      <t>Neighbor</t>
    </r>
    <r>
      <rPr>
        <sz val="9"/>
        <rFont val="Times New Roman"/>
        <family val="1"/>
      </rPr>
      <t>-</t>
    </r>
    <r>
      <rPr>
        <sz val="9"/>
        <rFont val="Times New Roman"/>
        <family val="1"/>
      </rPr>
      <t>hood</t>
    </r>
    <r>
      <rPr>
        <sz val="9"/>
        <rFont val="Times New Roman"/>
        <family val="1"/>
      </rPr>
      <t>s</t>
    </r>
  </si>
  <si>
    <r>
      <rPr>
        <sz val="9"/>
        <rFont val="Times New Roman"/>
        <family val="1"/>
      </rPr>
      <t xml:space="preserve">Organized </t>
    </r>
    <r>
      <rPr>
        <sz val="9"/>
        <rFont val="Times New Roman"/>
        <family val="1"/>
      </rPr>
      <t>Neighbor-hood</t>
    </r>
    <r>
      <rPr>
        <sz val="9"/>
        <rFont val="Times New Roman"/>
        <family val="1"/>
      </rPr>
      <t>s</t>
    </r>
  </si>
  <si>
    <t xml:space="preserve">            9.本表編組鄰數係指各行政區域實際編組鄰數。</t>
  </si>
  <si>
    <r>
      <t xml:space="preserve">            10.104</t>
    </r>
    <r>
      <rPr>
        <sz val="9"/>
        <color indexed="10"/>
        <rFont val="細明體"/>
        <family val="3"/>
      </rPr>
      <t>年</t>
    </r>
    <r>
      <rPr>
        <sz val="9"/>
        <color indexed="10"/>
        <rFont val="Times New Roman"/>
        <family val="1"/>
      </rPr>
      <t>4</t>
    </r>
    <r>
      <rPr>
        <sz val="9"/>
        <color indexed="10"/>
        <rFont val="細明體"/>
        <family val="3"/>
      </rPr>
      <t>月高雄市小港區因擴大及變更高雄主要計畫</t>
    </r>
    <r>
      <rPr>
        <sz val="9"/>
        <color indexed="10"/>
        <rFont val="Times New Roman"/>
        <family val="1"/>
      </rPr>
      <t>(</t>
    </r>
    <r>
      <rPr>
        <sz val="9"/>
        <color indexed="10"/>
        <rFont val="細明體"/>
        <family val="3"/>
      </rPr>
      <t>配合高港洲際貨櫃中心第二期工程計畫填築用地</t>
    </r>
    <r>
      <rPr>
        <sz val="9"/>
        <color indexed="10"/>
        <rFont val="Times New Roman"/>
        <family val="1"/>
      </rPr>
      <t>)</t>
    </r>
    <r>
      <rPr>
        <sz val="9"/>
        <color indexed="10"/>
        <rFont val="細明體"/>
        <family val="3"/>
      </rPr>
      <t>案，擴大為</t>
    </r>
    <r>
      <rPr>
        <sz val="9"/>
        <color indexed="10"/>
        <rFont val="Times New Roman"/>
        <family val="1"/>
      </rPr>
      <t>45.4426</t>
    </r>
    <r>
      <rPr>
        <sz val="9"/>
        <color indexed="10"/>
        <rFont val="細明體"/>
        <family val="3"/>
      </rPr>
      <t>平方公哩，增加</t>
    </r>
    <r>
      <rPr>
        <sz val="9"/>
        <color indexed="10"/>
        <rFont val="Times New Roman"/>
        <family val="1"/>
      </rPr>
      <t>4.2365</t>
    </r>
    <r>
      <rPr>
        <sz val="9"/>
        <color indexed="10"/>
        <rFont val="細明體"/>
        <family val="3"/>
      </rPr>
      <t>平方公里。</t>
    </r>
  </si>
  <si>
    <r>
      <t xml:space="preserve">                    5.104</t>
    </r>
    <r>
      <rPr>
        <sz val="9"/>
        <color indexed="10"/>
        <rFont val="細明體"/>
        <family val="3"/>
      </rPr>
      <t>年</t>
    </r>
    <r>
      <rPr>
        <sz val="9"/>
        <color indexed="10"/>
        <rFont val="Times New Roman"/>
        <family val="1"/>
      </rPr>
      <t>4</t>
    </r>
    <r>
      <rPr>
        <sz val="9"/>
        <color indexed="10"/>
        <rFont val="細明體"/>
        <family val="3"/>
      </rPr>
      <t>月高雄市小港區因擴大及變更高雄主要計畫</t>
    </r>
    <r>
      <rPr>
        <sz val="9"/>
        <color indexed="10"/>
        <rFont val="Times New Roman"/>
        <family val="1"/>
      </rPr>
      <t>(</t>
    </r>
    <r>
      <rPr>
        <sz val="9"/>
        <color indexed="10"/>
        <rFont val="細明體"/>
        <family val="3"/>
      </rPr>
      <t>配合高港洲際貨櫃中心第二期工程計畫填築用地</t>
    </r>
    <r>
      <rPr>
        <sz val="9"/>
        <color indexed="10"/>
        <rFont val="Times New Roman"/>
        <family val="1"/>
      </rPr>
      <t>)</t>
    </r>
    <r>
      <rPr>
        <sz val="9"/>
        <color indexed="10"/>
        <rFont val="細明體"/>
        <family val="3"/>
      </rPr>
      <t>案，擴大為</t>
    </r>
    <r>
      <rPr>
        <sz val="9"/>
        <color indexed="10"/>
        <rFont val="Times New Roman"/>
        <family val="1"/>
      </rPr>
      <t>45.4426</t>
    </r>
    <r>
      <rPr>
        <sz val="9"/>
        <color indexed="10"/>
        <rFont val="細明體"/>
        <family val="3"/>
      </rPr>
      <t>平方公里哩，增加</t>
    </r>
    <r>
      <rPr>
        <sz val="9"/>
        <color indexed="10"/>
        <rFont val="Times New Roman"/>
        <family val="1"/>
      </rPr>
      <t>4.2365</t>
    </r>
    <r>
      <rPr>
        <sz val="9"/>
        <color indexed="10"/>
        <rFont val="細明體"/>
        <family val="3"/>
      </rPr>
      <t>平方公里。</t>
    </r>
  </si>
  <si>
    <r>
      <t>中華民國</t>
    </r>
    <r>
      <rPr>
        <sz val="9"/>
        <rFont val="Times New Roman"/>
        <family val="1"/>
      </rPr>
      <t>104</t>
    </r>
    <r>
      <rPr>
        <sz val="9"/>
        <rFont val="新細明體"/>
        <family val="1"/>
      </rPr>
      <t>年</t>
    </r>
    <r>
      <rPr>
        <sz val="9"/>
        <rFont val="Times New Roman"/>
        <family val="1"/>
      </rPr>
      <t>12</t>
    </r>
    <r>
      <rPr>
        <sz val="9"/>
        <rFont val="新細明體"/>
        <family val="1"/>
      </rPr>
      <t>月底</t>
    </r>
    <r>
      <rPr>
        <sz val="9"/>
        <rFont val="Times New Roman"/>
        <family val="1"/>
      </rPr>
      <t xml:space="preserve"> End of</t>
    </r>
    <r>
      <rPr>
        <sz val="9"/>
        <rFont val="Times New Roman"/>
        <family val="1"/>
      </rPr>
      <t xml:space="preserve">  Dec.</t>
    </r>
    <r>
      <rPr>
        <sz val="9"/>
        <rFont val="Times New Roman"/>
        <family val="1"/>
      </rPr>
      <t>,</t>
    </r>
    <r>
      <rPr>
        <sz val="9"/>
        <rFont val="Times New Roman"/>
        <family val="1"/>
      </rPr>
      <t xml:space="preserve"> </t>
    </r>
    <r>
      <rPr>
        <sz val="9"/>
        <rFont val="Times New Roman"/>
        <family val="1"/>
      </rPr>
      <t>20</t>
    </r>
    <r>
      <rPr>
        <sz val="9"/>
        <rFont val="Times New Roman"/>
        <family val="1"/>
      </rPr>
      <t>15</t>
    </r>
  </si>
  <si>
    <r>
      <t>一○五年</t>
    </r>
    <r>
      <rPr>
        <b/>
        <sz val="9"/>
        <rFont val="Times New Roman"/>
        <family val="1"/>
      </rPr>
      <t>2016</t>
    </r>
  </si>
  <si>
    <r>
      <t>按區域別</t>
    </r>
    <r>
      <rPr>
        <sz val="9"/>
        <rFont val="Times New Roman"/>
        <family val="1"/>
      </rPr>
      <t xml:space="preserve"> Taiwan </t>
    </r>
    <r>
      <rPr>
        <sz val="9"/>
        <rFont val="Times New Roman"/>
        <family val="1"/>
      </rPr>
      <t>d</t>
    </r>
    <r>
      <rPr>
        <sz val="9"/>
        <rFont val="Times New Roman"/>
        <family val="1"/>
      </rPr>
      <t>ivided into 4 Parts</t>
    </r>
  </si>
  <si>
    <r>
      <t>按區域別</t>
    </r>
    <r>
      <rPr>
        <sz val="9"/>
        <rFont val="Times New Roman"/>
        <family val="1"/>
      </rPr>
      <t xml:space="preserve"> Taiwan </t>
    </r>
    <r>
      <rPr>
        <sz val="9"/>
        <rFont val="Times New Roman"/>
        <family val="1"/>
      </rPr>
      <t>d</t>
    </r>
    <r>
      <rPr>
        <sz val="9"/>
        <rFont val="Times New Roman"/>
        <family val="1"/>
      </rPr>
      <t>ivided into 4 Parts</t>
    </r>
  </si>
  <si>
    <r>
      <t>按區域別</t>
    </r>
    <r>
      <rPr>
        <sz val="9"/>
        <rFont val="Times New Roman"/>
        <family val="1"/>
      </rPr>
      <t xml:space="preserve"> Taiwan </t>
    </r>
    <r>
      <rPr>
        <sz val="9"/>
        <rFont val="Times New Roman"/>
        <family val="1"/>
      </rPr>
      <t>d</t>
    </r>
    <r>
      <rPr>
        <sz val="9"/>
        <rFont val="Times New Roman"/>
        <family val="1"/>
      </rPr>
      <t xml:space="preserve">ivided into 4 Parts </t>
    </r>
  </si>
  <si>
    <r>
      <t>按區域別</t>
    </r>
    <r>
      <rPr>
        <sz val="9"/>
        <rFont val="Times New Roman"/>
        <family val="1"/>
      </rPr>
      <t xml:space="preserve"> Taiwan </t>
    </r>
    <r>
      <rPr>
        <sz val="9"/>
        <rFont val="Times New Roman"/>
        <family val="1"/>
      </rPr>
      <t>d</t>
    </r>
    <r>
      <rPr>
        <sz val="9"/>
        <rFont val="Times New Roman"/>
        <family val="1"/>
      </rPr>
      <t>ivided into 4 Parts</t>
    </r>
  </si>
  <si>
    <r>
      <t>按區域別</t>
    </r>
    <r>
      <rPr>
        <sz val="9"/>
        <rFont val="Times New Roman"/>
        <family val="1"/>
      </rPr>
      <t xml:space="preserve"> Taiwan </t>
    </r>
    <r>
      <rPr>
        <sz val="9"/>
        <rFont val="Times New Roman"/>
        <family val="1"/>
      </rPr>
      <t>d</t>
    </r>
    <r>
      <rPr>
        <sz val="9"/>
        <rFont val="Times New Roman"/>
        <family val="1"/>
      </rPr>
      <t>ivided into 4 Parts</t>
    </r>
  </si>
  <si>
    <r>
      <t xml:space="preserve">            11.96</t>
    </r>
    <r>
      <rPr>
        <sz val="9"/>
        <color indexed="10"/>
        <rFont val="細明體"/>
        <family val="3"/>
      </rPr>
      <t>年</t>
    </r>
    <r>
      <rPr>
        <sz val="9"/>
        <color indexed="10"/>
        <rFont val="Times New Roman"/>
        <family val="1"/>
      </rPr>
      <t>12</t>
    </r>
    <r>
      <rPr>
        <sz val="9"/>
        <color indexed="10"/>
        <rFont val="細明體"/>
        <family val="3"/>
      </rPr>
      <t>月起，我國土地面積包含東沙群島東沙島及南沙群島太平島，由高雄市代管。</t>
    </r>
  </si>
  <si>
    <r>
      <t xml:space="preserve">            10.96</t>
    </r>
    <r>
      <rPr>
        <sz val="9"/>
        <color indexed="10"/>
        <rFont val="細明體"/>
        <family val="3"/>
      </rPr>
      <t>年</t>
    </r>
    <r>
      <rPr>
        <sz val="9"/>
        <color indexed="10"/>
        <rFont val="Times New Roman"/>
        <family val="1"/>
      </rPr>
      <t>12</t>
    </r>
    <r>
      <rPr>
        <sz val="9"/>
        <color indexed="10"/>
        <rFont val="細明體"/>
        <family val="3"/>
      </rPr>
      <t>月起，我國土地面積包含東沙群島東沙島及南沙群島太平島，由高雄市代管。</t>
    </r>
  </si>
  <si>
    <r>
      <t xml:space="preserve">            9.96</t>
    </r>
    <r>
      <rPr>
        <sz val="9"/>
        <color indexed="10"/>
        <rFont val="細明體"/>
        <family val="3"/>
      </rPr>
      <t>年</t>
    </r>
    <r>
      <rPr>
        <sz val="9"/>
        <color indexed="10"/>
        <rFont val="Times New Roman"/>
        <family val="1"/>
      </rPr>
      <t>12</t>
    </r>
    <r>
      <rPr>
        <sz val="9"/>
        <color indexed="10"/>
        <rFont val="細明體"/>
        <family val="3"/>
      </rPr>
      <t>月起，我國土地面積包含東沙群島東沙島及南沙群島太平島，由高雄市代管。</t>
    </r>
  </si>
  <si>
    <r>
      <t xml:space="preserve">            8.96</t>
    </r>
    <r>
      <rPr>
        <sz val="9"/>
        <color indexed="10"/>
        <rFont val="細明體"/>
        <family val="3"/>
      </rPr>
      <t>年</t>
    </r>
    <r>
      <rPr>
        <sz val="9"/>
        <color indexed="10"/>
        <rFont val="Times New Roman"/>
        <family val="1"/>
      </rPr>
      <t>12</t>
    </r>
    <r>
      <rPr>
        <sz val="9"/>
        <color indexed="10"/>
        <rFont val="細明體"/>
        <family val="3"/>
      </rPr>
      <t>月起，我國土地面積包含東沙群島東沙島及南沙群島太平島，由高雄市代管。</t>
    </r>
  </si>
  <si>
    <r>
      <t xml:space="preserve">            12.104</t>
    </r>
    <r>
      <rPr>
        <sz val="9"/>
        <color indexed="10"/>
        <rFont val="細明體"/>
        <family val="3"/>
      </rPr>
      <t>年</t>
    </r>
    <r>
      <rPr>
        <sz val="9"/>
        <color indexed="10"/>
        <rFont val="Times New Roman"/>
        <family val="1"/>
      </rPr>
      <t>12</t>
    </r>
    <r>
      <rPr>
        <sz val="9"/>
        <color indexed="10"/>
        <rFont val="細明體"/>
        <family val="3"/>
      </rPr>
      <t>月南沙太平島交通基礎整建工程竣工，增加面積</t>
    </r>
    <r>
      <rPr>
        <sz val="9"/>
        <color indexed="10"/>
        <rFont val="Times New Roman"/>
        <family val="1"/>
      </rPr>
      <t>0.0149</t>
    </r>
    <r>
      <rPr>
        <sz val="9"/>
        <color indexed="10"/>
        <rFont val="細明體"/>
        <family val="3"/>
      </rPr>
      <t>平方公里。</t>
    </r>
  </si>
  <si>
    <r>
      <t xml:space="preserve">            11.96</t>
    </r>
    <r>
      <rPr>
        <sz val="9"/>
        <color indexed="10"/>
        <rFont val="細明體"/>
        <family val="3"/>
      </rPr>
      <t>年</t>
    </r>
    <r>
      <rPr>
        <sz val="9"/>
        <color indexed="10"/>
        <rFont val="Times New Roman"/>
        <family val="1"/>
      </rPr>
      <t>12</t>
    </r>
    <r>
      <rPr>
        <sz val="9"/>
        <color indexed="10"/>
        <rFont val="細明體"/>
        <family val="3"/>
      </rPr>
      <t>月起，我國土地面積包含東沙群島東沙島及南沙群島太平島，由高雄市代管；其設籍人口截至</t>
    </r>
    <r>
      <rPr>
        <sz val="9"/>
        <color indexed="10"/>
        <rFont val="Times New Roman"/>
        <family val="1"/>
      </rPr>
      <t>105</t>
    </r>
    <r>
      <rPr>
        <sz val="9"/>
        <color indexed="10"/>
        <rFont val="細明體"/>
        <family val="3"/>
      </rPr>
      <t>年</t>
    </r>
    <r>
      <rPr>
        <sz val="9"/>
        <color indexed="10"/>
        <rFont val="Times New Roman"/>
        <family val="1"/>
      </rPr>
      <t>7</t>
    </r>
    <r>
      <rPr>
        <sz val="9"/>
        <color indexed="10"/>
        <rFont val="細明體"/>
        <family val="3"/>
      </rPr>
      <t>月底有</t>
    </r>
    <r>
      <rPr>
        <sz val="9"/>
        <color indexed="10"/>
        <rFont val="Times New Roman"/>
        <family val="1"/>
      </rPr>
      <t>5</t>
    </r>
    <r>
      <rPr>
        <sz val="9"/>
        <color indexed="10"/>
        <rFont val="細明體"/>
        <family val="3"/>
      </rPr>
      <t>戶</t>
    </r>
    <r>
      <rPr>
        <sz val="9"/>
        <color indexed="10"/>
        <rFont val="Times New Roman"/>
        <family val="1"/>
      </rPr>
      <t>5</t>
    </r>
    <r>
      <rPr>
        <sz val="9"/>
        <color indexed="10"/>
        <rFont val="細明體"/>
        <family val="3"/>
      </rPr>
      <t>人</t>
    </r>
    <r>
      <rPr>
        <sz val="9"/>
        <color indexed="10"/>
        <rFont val="Times New Roman"/>
        <family val="1"/>
      </rPr>
      <t>(</t>
    </r>
    <r>
      <rPr>
        <sz val="9"/>
        <color indexed="10"/>
        <rFont val="細明體"/>
        <family val="3"/>
      </rPr>
      <t>男</t>
    </r>
    <r>
      <rPr>
        <sz val="9"/>
        <color indexed="10"/>
        <rFont val="Times New Roman"/>
        <family val="1"/>
      </rPr>
      <t>2</t>
    </r>
    <r>
      <rPr>
        <sz val="9"/>
        <color indexed="10"/>
        <rFont val="細明體"/>
        <family val="3"/>
      </rPr>
      <t>人、女</t>
    </r>
    <r>
      <rPr>
        <sz val="9"/>
        <color indexed="10"/>
        <rFont val="Times New Roman"/>
        <family val="1"/>
      </rPr>
      <t>3</t>
    </r>
    <r>
      <rPr>
        <sz val="9"/>
        <color indexed="10"/>
        <rFont val="細明體"/>
        <family val="3"/>
      </rPr>
      <t>人</t>
    </r>
    <r>
      <rPr>
        <sz val="9"/>
        <color indexed="10"/>
        <rFont val="Times New Roman"/>
        <family val="1"/>
      </rPr>
      <t>)</t>
    </r>
    <r>
      <rPr>
        <sz val="9"/>
        <color indexed="10"/>
        <rFont val="細明體"/>
        <family val="3"/>
      </rPr>
      <t>，列於高雄市統計。</t>
    </r>
  </si>
  <si>
    <r>
      <t>一○一年</t>
    </r>
    <r>
      <rPr>
        <sz val="9"/>
        <rFont val="Times New Roman"/>
        <family val="1"/>
      </rPr>
      <t>2012</t>
    </r>
  </si>
  <si>
    <r>
      <t>一○二年</t>
    </r>
    <r>
      <rPr>
        <sz val="9"/>
        <rFont val="Times New Roman"/>
        <family val="1"/>
      </rPr>
      <t>2013</t>
    </r>
  </si>
  <si>
    <r>
      <t>一○三年</t>
    </r>
    <r>
      <rPr>
        <sz val="9"/>
        <rFont val="Times New Roman"/>
        <family val="1"/>
      </rPr>
      <t>2014</t>
    </r>
  </si>
  <si>
    <r>
      <t>一○四年</t>
    </r>
    <r>
      <rPr>
        <sz val="9"/>
        <rFont val="Times New Roman"/>
        <family val="1"/>
      </rPr>
      <t>2015</t>
    </r>
  </si>
  <si>
    <r>
      <t>中華民國</t>
    </r>
    <r>
      <rPr>
        <sz val="9"/>
        <rFont val="Times New Roman"/>
        <family val="1"/>
      </rPr>
      <t>105</t>
    </r>
    <r>
      <rPr>
        <sz val="9"/>
        <rFont val="新細明體"/>
        <family val="1"/>
      </rPr>
      <t>年</t>
    </r>
    <r>
      <rPr>
        <sz val="9"/>
        <rFont val="Times New Roman"/>
        <family val="1"/>
      </rPr>
      <t>12</t>
    </r>
    <r>
      <rPr>
        <sz val="9"/>
        <rFont val="新細明體"/>
        <family val="1"/>
      </rPr>
      <t>月底</t>
    </r>
    <r>
      <rPr>
        <sz val="9"/>
        <rFont val="Times New Roman"/>
        <family val="1"/>
      </rPr>
      <t xml:space="preserve"> End of</t>
    </r>
    <r>
      <rPr>
        <sz val="9"/>
        <rFont val="Times New Roman"/>
        <family val="1"/>
      </rPr>
      <t xml:space="preserve"> Dec.</t>
    </r>
    <r>
      <rPr>
        <sz val="9"/>
        <rFont val="Times New Roman"/>
        <family val="1"/>
      </rPr>
      <t>,</t>
    </r>
    <r>
      <rPr>
        <sz val="9"/>
        <rFont val="Times New Roman"/>
        <family val="1"/>
      </rPr>
      <t xml:space="preserve"> </t>
    </r>
    <r>
      <rPr>
        <sz val="9"/>
        <rFont val="Times New Roman"/>
        <family val="1"/>
      </rPr>
      <t>20</t>
    </r>
    <r>
      <rPr>
        <sz val="9"/>
        <rFont val="Times New Roman"/>
        <family val="1"/>
      </rPr>
      <t>16</t>
    </r>
  </si>
  <si>
    <r>
      <t xml:space="preserve">Organized </t>
    </r>
    <r>
      <rPr>
        <sz val="9"/>
        <rFont val="Times New Roman"/>
        <family val="1"/>
      </rPr>
      <t>Neighbor-hood</t>
    </r>
    <r>
      <rPr>
        <sz val="9"/>
        <rFont val="Times New Roman"/>
        <family val="1"/>
      </rPr>
      <t>s</t>
    </r>
  </si>
  <si>
    <r>
      <t>說　　明：</t>
    </r>
    <r>
      <rPr>
        <sz val="9"/>
        <color indexed="10"/>
        <rFont val="Times New Roman"/>
        <family val="1"/>
      </rPr>
      <t>1.96</t>
    </r>
    <r>
      <rPr>
        <sz val="9"/>
        <color indexed="10"/>
        <rFont val="細明體"/>
        <family val="3"/>
      </rPr>
      <t>年</t>
    </r>
    <r>
      <rPr>
        <sz val="9"/>
        <color indexed="10"/>
        <rFont val="Times New Roman"/>
        <family val="1"/>
      </rPr>
      <t>12</t>
    </r>
    <r>
      <rPr>
        <sz val="9"/>
        <color indexed="10"/>
        <rFont val="細明體"/>
        <family val="3"/>
      </rPr>
      <t>月起，我國土地面積增列東沙群島東沙島</t>
    </r>
    <r>
      <rPr>
        <sz val="9"/>
        <color indexed="10"/>
        <rFont val="Times New Roman"/>
        <family val="1"/>
      </rPr>
      <t>(2.38</t>
    </r>
    <r>
      <rPr>
        <sz val="9"/>
        <color indexed="10"/>
        <rFont val="細明體"/>
        <family val="3"/>
      </rPr>
      <t>平方公里</t>
    </r>
    <r>
      <rPr>
        <sz val="9"/>
        <color indexed="10"/>
        <rFont val="Times New Roman"/>
        <family val="1"/>
      </rPr>
      <t>)</t>
    </r>
    <r>
      <rPr>
        <sz val="9"/>
        <color indexed="10"/>
        <rFont val="細明體"/>
        <family val="3"/>
      </rPr>
      <t>及南沙群島太平島</t>
    </r>
    <r>
      <rPr>
        <sz val="9"/>
        <color indexed="10"/>
        <rFont val="Times New Roman"/>
        <family val="1"/>
      </rPr>
      <t>(0.4896</t>
    </r>
    <r>
      <rPr>
        <sz val="9"/>
        <color indexed="10"/>
        <rFont val="細明體"/>
        <family val="3"/>
      </rPr>
      <t>平方公里</t>
    </r>
    <r>
      <rPr>
        <sz val="9"/>
        <color indexed="10"/>
        <rFont val="Times New Roman"/>
        <family val="1"/>
      </rPr>
      <t>)</t>
    </r>
    <r>
      <rPr>
        <sz val="9"/>
        <color indexed="10"/>
        <rFont val="細明體"/>
        <family val="3"/>
      </rPr>
      <t>，由高雄市代管；原由金門縣代管之烏坵鄉面積，因重測修正</t>
    </r>
  </si>
  <si>
    <r>
      <t xml:space="preserve">            11.96</t>
    </r>
    <r>
      <rPr>
        <sz val="9"/>
        <color indexed="10"/>
        <rFont val="細明體"/>
        <family val="3"/>
      </rPr>
      <t>年</t>
    </r>
    <r>
      <rPr>
        <sz val="9"/>
        <color indexed="10"/>
        <rFont val="Times New Roman"/>
        <family val="1"/>
      </rPr>
      <t>12</t>
    </r>
    <r>
      <rPr>
        <sz val="9"/>
        <color indexed="10"/>
        <rFont val="細明體"/>
        <family val="3"/>
      </rPr>
      <t>月起，我國土地面積包含東沙群島東沙島及南沙群島太平島，由高雄市代管；其設籍人口截至</t>
    </r>
    <r>
      <rPr>
        <sz val="9"/>
        <color indexed="10"/>
        <rFont val="Times New Roman"/>
        <family val="1"/>
      </rPr>
      <t>106</t>
    </r>
    <r>
      <rPr>
        <sz val="9"/>
        <color indexed="10"/>
        <rFont val="細明體"/>
        <family val="3"/>
      </rPr>
      <t>年</t>
    </r>
    <r>
      <rPr>
        <sz val="9"/>
        <color indexed="10"/>
        <rFont val="Times New Roman"/>
        <family val="1"/>
      </rPr>
      <t>11</t>
    </r>
    <r>
      <rPr>
        <sz val="9"/>
        <color indexed="10"/>
        <rFont val="細明體"/>
        <family val="3"/>
      </rPr>
      <t>月底有</t>
    </r>
    <r>
      <rPr>
        <sz val="9"/>
        <color indexed="10"/>
        <rFont val="Times New Roman"/>
        <family val="1"/>
      </rPr>
      <t>6</t>
    </r>
    <r>
      <rPr>
        <sz val="9"/>
        <color indexed="10"/>
        <rFont val="細明體"/>
        <family val="3"/>
      </rPr>
      <t>戶</t>
    </r>
    <r>
      <rPr>
        <sz val="9"/>
        <color indexed="10"/>
        <rFont val="Times New Roman"/>
        <family val="1"/>
      </rPr>
      <t>6</t>
    </r>
    <r>
      <rPr>
        <sz val="9"/>
        <color indexed="10"/>
        <rFont val="細明體"/>
        <family val="3"/>
      </rPr>
      <t>人</t>
    </r>
    <r>
      <rPr>
        <sz val="9"/>
        <color indexed="10"/>
        <rFont val="Times New Roman"/>
        <family val="1"/>
      </rPr>
      <t>(</t>
    </r>
    <r>
      <rPr>
        <sz val="9"/>
        <color indexed="10"/>
        <rFont val="細明體"/>
        <family val="3"/>
      </rPr>
      <t>男</t>
    </r>
    <r>
      <rPr>
        <sz val="9"/>
        <color indexed="10"/>
        <rFont val="Times New Roman"/>
        <family val="1"/>
      </rPr>
      <t>3</t>
    </r>
    <r>
      <rPr>
        <sz val="9"/>
        <color indexed="10"/>
        <rFont val="細明體"/>
        <family val="3"/>
      </rPr>
      <t>人、女</t>
    </r>
    <r>
      <rPr>
        <sz val="9"/>
        <color indexed="10"/>
        <rFont val="Times New Roman"/>
        <family val="1"/>
      </rPr>
      <t>3</t>
    </r>
    <r>
      <rPr>
        <sz val="9"/>
        <color indexed="10"/>
        <rFont val="細明體"/>
        <family val="3"/>
      </rPr>
      <t>人</t>
    </r>
    <r>
      <rPr>
        <sz val="9"/>
        <color indexed="10"/>
        <rFont val="Times New Roman"/>
        <family val="1"/>
      </rPr>
      <t>)</t>
    </r>
    <r>
      <rPr>
        <sz val="9"/>
        <color indexed="10"/>
        <rFont val="細明體"/>
        <family val="3"/>
      </rPr>
      <t>，列於高雄市統計。</t>
    </r>
  </si>
  <si>
    <r>
      <t>中華民國</t>
    </r>
    <r>
      <rPr>
        <sz val="9"/>
        <rFont val="Times New Roman"/>
        <family val="1"/>
      </rPr>
      <t>106</t>
    </r>
    <r>
      <rPr>
        <sz val="9"/>
        <rFont val="新細明體"/>
        <family val="1"/>
      </rPr>
      <t>年</t>
    </r>
    <r>
      <rPr>
        <sz val="9"/>
        <rFont val="Times New Roman"/>
        <family val="1"/>
      </rPr>
      <t>12</t>
    </r>
    <r>
      <rPr>
        <sz val="9"/>
        <rFont val="新細明體"/>
        <family val="1"/>
      </rPr>
      <t>月底</t>
    </r>
    <r>
      <rPr>
        <sz val="9"/>
        <rFont val="Times New Roman"/>
        <family val="1"/>
      </rPr>
      <t xml:space="preserve"> End of</t>
    </r>
    <r>
      <rPr>
        <sz val="9"/>
        <rFont val="Times New Roman"/>
        <family val="1"/>
      </rPr>
      <t xml:space="preserve"> Dec.</t>
    </r>
    <r>
      <rPr>
        <sz val="9"/>
        <rFont val="Times New Roman"/>
        <family val="1"/>
      </rPr>
      <t>,</t>
    </r>
    <r>
      <rPr>
        <sz val="9"/>
        <rFont val="Times New Roman"/>
        <family val="1"/>
      </rPr>
      <t xml:space="preserve"> </t>
    </r>
    <r>
      <rPr>
        <sz val="9"/>
        <rFont val="Times New Roman"/>
        <family val="1"/>
      </rPr>
      <t>20</t>
    </r>
    <r>
      <rPr>
        <sz val="9"/>
        <rFont val="Times New Roman"/>
        <family val="1"/>
      </rPr>
      <t>17</t>
    </r>
  </si>
  <si>
    <r>
      <t xml:space="preserve">                    7.</t>
    </r>
    <r>
      <rPr>
        <sz val="9"/>
        <color indexed="10"/>
        <rFont val="細明體"/>
        <family val="3"/>
      </rPr>
      <t>「臺南市里鄰編組及調整案」分二階段於</t>
    </r>
    <r>
      <rPr>
        <sz val="9"/>
        <color indexed="10"/>
        <rFont val="Times New Roman"/>
        <family val="1"/>
      </rPr>
      <t>107</t>
    </r>
    <r>
      <rPr>
        <sz val="9"/>
        <color indexed="10"/>
        <rFont val="細明體"/>
        <family val="3"/>
      </rPr>
      <t>年</t>
    </r>
    <r>
      <rPr>
        <sz val="9"/>
        <color indexed="10"/>
        <rFont val="Times New Roman"/>
        <family val="1"/>
      </rPr>
      <t>1</t>
    </r>
    <r>
      <rPr>
        <sz val="9"/>
        <color indexed="10"/>
        <rFont val="細明體"/>
        <family val="3"/>
      </rPr>
      <t>月</t>
    </r>
    <r>
      <rPr>
        <sz val="9"/>
        <color indexed="10"/>
        <rFont val="Times New Roman"/>
        <family val="1"/>
      </rPr>
      <t>19</t>
    </r>
    <r>
      <rPr>
        <sz val="9"/>
        <color indexed="10"/>
        <rFont val="細明體"/>
        <family val="3"/>
      </rPr>
      <t>日及</t>
    </r>
    <r>
      <rPr>
        <sz val="9"/>
        <color indexed="10"/>
        <rFont val="Times New Roman"/>
        <family val="1"/>
      </rPr>
      <t>107</t>
    </r>
    <r>
      <rPr>
        <sz val="9"/>
        <color indexed="10"/>
        <rFont val="細明體"/>
        <family val="3"/>
      </rPr>
      <t>年</t>
    </r>
    <r>
      <rPr>
        <sz val="9"/>
        <color indexed="10"/>
        <rFont val="Times New Roman"/>
        <family val="1"/>
      </rPr>
      <t>4</t>
    </r>
    <r>
      <rPr>
        <sz val="9"/>
        <color indexed="10"/>
        <rFont val="細明體"/>
        <family val="3"/>
      </rPr>
      <t>月</t>
    </r>
    <r>
      <rPr>
        <sz val="9"/>
        <color indexed="10"/>
        <rFont val="Times New Roman"/>
        <family val="1"/>
      </rPr>
      <t>30</t>
    </r>
    <r>
      <rPr>
        <sz val="9"/>
        <color indexed="10"/>
        <rFont val="細明體"/>
        <family val="3"/>
      </rPr>
      <t>日起實施。</t>
    </r>
  </si>
  <si>
    <r>
      <t xml:space="preserve">            13.</t>
    </r>
    <r>
      <rPr>
        <sz val="9"/>
        <color indexed="10"/>
        <rFont val="細明體"/>
        <family val="3"/>
      </rPr>
      <t>「臺南市里鄰編組及調整案」分二階段於</t>
    </r>
    <r>
      <rPr>
        <sz val="9"/>
        <color indexed="10"/>
        <rFont val="Times New Roman"/>
        <family val="1"/>
      </rPr>
      <t>107</t>
    </r>
    <r>
      <rPr>
        <sz val="9"/>
        <color indexed="10"/>
        <rFont val="細明體"/>
        <family val="3"/>
      </rPr>
      <t>年</t>
    </r>
    <r>
      <rPr>
        <sz val="9"/>
        <color indexed="10"/>
        <rFont val="Times New Roman"/>
        <family val="1"/>
      </rPr>
      <t>1</t>
    </r>
    <r>
      <rPr>
        <sz val="9"/>
        <color indexed="10"/>
        <rFont val="細明體"/>
        <family val="3"/>
      </rPr>
      <t>月</t>
    </r>
    <r>
      <rPr>
        <sz val="9"/>
        <color indexed="10"/>
        <rFont val="Times New Roman"/>
        <family val="1"/>
      </rPr>
      <t>19</t>
    </r>
    <r>
      <rPr>
        <sz val="9"/>
        <color indexed="10"/>
        <rFont val="細明體"/>
        <family val="3"/>
      </rPr>
      <t>日及</t>
    </r>
    <r>
      <rPr>
        <sz val="9"/>
        <color indexed="10"/>
        <rFont val="Times New Roman"/>
        <family val="1"/>
      </rPr>
      <t>107</t>
    </r>
    <r>
      <rPr>
        <sz val="9"/>
        <color indexed="10"/>
        <rFont val="細明體"/>
        <family val="3"/>
      </rPr>
      <t>年</t>
    </r>
    <r>
      <rPr>
        <sz val="9"/>
        <color indexed="10"/>
        <rFont val="Times New Roman"/>
        <family val="1"/>
      </rPr>
      <t>4</t>
    </r>
    <r>
      <rPr>
        <sz val="9"/>
        <color indexed="10"/>
        <rFont val="細明體"/>
        <family val="3"/>
      </rPr>
      <t>月</t>
    </r>
    <r>
      <rPr>
        <sz val="9"/>
        <color indexed="10"/>
        <rFont val="Times New Roman"/>
        <family val="1"/>
      </rPr>
      <t>30</t>
    </r>
    <r>
      <rPr>
        <sz val="9"/>
        <color indexed="10"/>
        <rFont val="細明體"/>
        <family val="3"/>
      </rPr>
      <t>日起實施。</t>
    </r>
  </si>
  <si>
    <r>
      <t>中華民國</t>
    </r>
    <r>
      <rPr>
        <sz val="9"/>
        <rFont val="Times New Roman"/>
        <family val="1"/>
      </rPr>
      <t>107</t>
    </r>
    <r>
      <rPr>
        <sz val="9"/>
        <rFont val="新細明體"/>
        <family val="1"/>
      </rPr>
      <t>年</t>
    </r>
    <r>
      <rPr>
        <sz val="9"/>
        <rFont val="Times New Roman"/>
        <family val="1"/>
      </rPr>
      <t xml:space="preserve"> 12</t>
    </r>
    <r>
      <rPr>
        <sz val="9"/>
        <rFont val="新細明體"/>
        <family val="1"/>
      </rPr>
      <t>月底</t>
    </r>
    <r>
      <rPr>
        <sz val="9"/>
        <rFont val="Times New Roman"/>
        <family val="1"/>
      </rPr>
      <t xml:space="preserve"> End of</t>
    </r>
    <r>
      <rPr>
        <sz val="9"/>
        <rFont val="Times New Roman"/>
        <family val="1"/>
      </rPr>
      <t xml:space="preserve"> Dec.</t>
    </r>
    <r>
      <rPr>
        <sz val="9"/>
        <rFont val="Times New Roman"/>
        <family val="1"/>
      </rPr>
      <t>,</t>
    </r>
    <r>
      <rPr>
        <sz val="9"/>
        <rFont val="Times New Roman"/>
        <family val="1"/>
      </rPr>
      <t xml:space="preserve"> </t>
    </r>
    <r>
      <rPr>
        <sz val="9"/>
        <rFont val="Times New Roman"/>
        <family val="1"/>
      </rPr>
      <t>20</t>
    </r>
    <r>
      <rPr>
        <sz val="9"/>
        <rFont val="Times New Roman"/>
        <family val="1"/>
      </rPr>
      <t>18</t>
    </r>
  </si>
  <si>
    <r>
      <t xml:space="preserve">            11.96</t>
    </r>
    <r>
      <rPr>
        <sz val="9"/>
        <color indexed="10"/>
        <rFont val="細明體"/>
        <family val="3"/>
      </rPr>
      <t>年</t>
    </r>
    <r>
      <rPr>
        <sz val="9"/>
        <color indexed="10"/>
        <rFont val="Times New Roman"/>
        <family val="1"/>
      </rPr>
      <t>12</t>
    </r>
    <r>
      <rPr>
        <sz val="9"/>
        <color indexed="10"/>
        <rFont val="細明體"/>
        <family val="3"/>
      </rPr>
      <t>月起，我國土地面積包含東沙群島東沙島及南沙群島太平島，由高雄市代管；其設籍人口截至</t>
    </r>
    <r>
      <rPr>
        <sz val="9"/>
        <color indexed="10"/>
        <rFont val="Times New Roman"/>
        <family val="1"/>
      </rPr>
      <t>107</t>
    </r>
    <r>
      <rPr>
        <sz val="9"/>
        <color indexed="10"/>
        <rFont val="細明體"/>
        <family val="3"/>
      </rPr>
      <t>年</t>
    </r>
    <r>
      <rPr>
        <sz val="9"/>
        <color indexed="10"/>
        <rFont val="Times New Roman"/>
        <family val="1"/>
      </rPr>
      <t>12</t>
    </r>
    <r>
      <rPr>
        <sz val="9"/>
        <color indexed="10"/>
        <rFont val="細明體"/>
        <family val="3"/>
      </rPr>
      <t>月底有</t>
    </r>
    <r>
      <rPr>
        <sz val="9"/>
        <color indexed="10"/>
        <rFont val="Times New Roman"/>
        <family val="1"/>
      </rPr>
      <t>4</t>
    </r>
    <r>
      <rPr>
        <sz val="9"/>
        <color indexed="10"/>
        <rFont val="細明體"/>
        <family val="3"/>
      </rPr>
      <t>戶</t>
    </r>
    <r>
      <rPr>
        <sz val="9"/>
        <color indexed="10"/>
        <rFont val="Times New Roman"/>
        <family val="1"/>
      </rPr>
      <t>4</t>
    </r>
    <r>
      <rPr>
        <sz val="9"/>
        <color indexed="10"/>
        <rFont val="細明體"/>
        <family val="3"/>
      </rPr>
      <t>人</t>
    </r>
    <r>
      <rPr>
        <sz val="9"/>
        <color indexed="10"/>
        <rFont val="Times New Roman"/>
        <family val="1"/>
      </rPr>
      <t>(</t>
    </r>
    <r>
      <rPr>
        <sz val="9"/>
        <color indexed="10"/>
        <rFont val="細明體"/>
        <family val="3"/>
      </rPr>
      <t>男</t>
    </r>
    <r>
      <rPr>
        <sz val="9"/>
        <color indexed="10"/>
        <rFont val="Times New Roman"/>
        <family val="1"/>
      </rPr>
      <t>2</t>
    </r>
    <r>
      <rPr>
        <sz val="9"/>
        <color indexed="10"/>
        <rFont val="細明體"/>
        <family val="3"/>
      </rPr>
      <t>人、女</t>
    </r>
    <r>
      <rPr>
        <sz val="9"/>
        <color indexed="10"/>
        <rFont val="Times New Roman"/>
        <family val="1"/>
      </rPr>
      <t>2</t>
    </r>
    <r>
      <rPr>
        <sz val="9"/>
        <color indexed="10"/>
        <rFont val="細明體"/>
        <family val="3"/>
      </rPr>
      <t>人</t>
    </r>
    <r>
      <rPr>
        <sz val="9"/>
        <color indexed="10"/>
        <rFont val="Times New Roman"/>
        <family val="1"/>
      </rPr>
      <t>)</t>
    </r>
    <r>
      <rPr>
        <sz val="9"/>
        <color indexed="10"/>
        <rFont val="細明體"/>
        <family val="3"/>
      </rPr>
      <t>，列於高雄市統計。</t>
    </r>
  </si>
  <si>
    <r>
      <t>一○八年</t>
    </r>
    <r>
      <rPr>
        <b/>
        <sz val="9"/>
        <rFont val="Times New Roman"/>
        <family val="1"/>
      </rPr>
      <t>2019</t>
    </r>
  </si>
  <si>
    <t xml:space="preserve"> 七　月  July </t>
  </si>
  <si>
    <t xml:space="preserve"> 八　月  Aug. </t>
  </si>
  <si>
    <t xml:space="preserve"> 九　月  Sept. </t>
  </si>
  <si>
    <t xml:space="preserve"> 十　月  Oct. </t>
  </si>
  <si>
    <t xml:space="preserve">            8.100年9月高雄市小港區因配合高雄港洲際貨櫃中心第一期工程計畫填築用地擴大為41.2061平方公里，增加1.3488平方公里。</t>
  </si>
  <si>
    <t xml:space="preserve">       --</t>
  </si>
  <si>
    <t xml:space="preserve"> 十一月  Nov. </t>
  </si>
  <si>
    <r>
      <t>中華民國</t>
    </r>
    <r>
      <rPr>
        <sz val="9"/>
        <rFont val="Times New Roman"/>
        <family val="1"/>
      </rPr>
      <t>108</t>
    </r>
    <r>
      <rPr>
        <sz val="9"/>
        <rFont val="新細明體"/>
        <family val="1"/>
      </rPr>
      <t>年</t>
    </r>
    <r>
      <rPr>
        <sz val="9"/>
        <rFont val="Times New Roman"/>
        <family val="1"/>
      </rPr>
      <t>12</t>
    </r>
    <r>
      <rPr>
        <sz val="9"/>
        <rFont val="新細明體"/>
        <family val="1"/>
      </rPr>
      <t>月底</t>
    </r>
    <r>
      <rPr>
        <sz val="9"/>
        <rFont val="Times New Roman"/>
        <family val="1"/>
      </rPr>
      <t xml:space="preserve"> End of</t>
    </r>
    <r>
      <rPr>
        <sz val="9"/>
        <rFont val="Times New Roman"/>
        <family val="1"/>
      </rPr>
      <t xml:space="preserve"> Dec.</t>
    </r>
    <r>
      <rPr>
        <sz val="9"/>
        <rFont val="Times New Roman"/>
        <family val="1"/>
      </rPr>
      <t>,</t>
    </r>
    <r>
      <rPr>
        <sz val="9"/>
        <rFont val="Times New Roman"/>
        <family val="1"/>
      </rPr>
      <t xml:space="preserve"> </t>
    </r>
    <r>
      <rPr>
        <sz val="9"/>
        <rFont val="Times New Roman"/>
        <family val="1"/>
      </rPr>
      <t>20</t>
    </r>
    <r>
      <rPr>
        <sz val="9"/>
        <rFont val="Times New Roman"/>
        <family val="1"/>
      </rPr>
      <t>19</t>
    </r>
  </si>
  <si>
    <r>
      <t xml:space="preserve">            11.96</t>
    </r>
    <r>
      <rPr>
        <sz val="9"/>
        <color indexed="10"/>
        <rFont val="細明體"/>
        <family val="3"/>
      </rPr>
      <t>年</t>
    </r>
    <r>
      <rPr>
        <sz val="9"/>
        <color indexed="10"/>
        <rFont val="Times New Roman"/>
        <family val="1"/>
      </rPr>
      <t>12</t>
    </r>
    <r>
      <rPr>
        <sz val="9"/>
        <color indexed="10"/>
        <rFont val="細明體"/>
        <family val="3"/>
      </rPr>
      <t>月起，我國土地面積包含東沙群島東沙島及南沙群島太平島，由高雄市代管；其設籍人口截至</t>
    </r>
    <r>
      <rPr>
        <sz val="9"/>
        <color indexed="10"/>
        <rFont val="Times New Roman"/>
        <family val="1"/>
      </rPr>
      <t>108</t>
    </r>
    <r>
      <rPr>
        <sz val="9"/>
        <color indexed="10"/>
        <rFont val="細明體"/>
        <family val="3"/>
      </rPr>
      <t>年</t>
    </r>
    <r>
      <rPr>
        <sz val="9"/>
        <color indexed="10"/>
        <rFont val="Times New Roman"/>
        <family val="1"/>
      </rPr>
      <t>12</t>
    </r>
    <r>
      <rPr>
        <sz val="9"/>
        <color indexed="10"/>
        <rFont val="細明體"/>
        <family val="3"/>
      </rPr>
      <t>月底有</t>
    </r>
    <r>
      <rPr>
        <sz val="9"/>
        <color indexed="10"/>
        <rFont val="Times New Roman"/>
        <family val="1"/>
      </rPr>
      <t>7</t>
    </r>
    <r>
      <rPr>
        <sz val="9"/>
        <color indexed="10"/>
        <rFont val="細明體"/>
        <family val="3"/>
      </rPr>
      <t>戶</t>
    </r>
    <r>
      <rPr>
        <sz val="9"/>
        <color indexed="10"/>
        <rFont val="Times New Roman"/>
        <family val="1"/>
      </rPr>
      <t>7</t>
    </r>
    <r>
      <rPr>
        <sz val="9"/>
        <color indexed="10"/>
        <rFont val="細明體"/>
        <family val="3"/>
      </rPr>
      <t>人</t>
    </r>
    <r>
      <rPr>
        <sz val="9"/>
        <color indexed="10"/>
        <rFont val="Times New Roman"/>
        <family val="1"/>
      </rPr>
      <t>(</t>
    </r>
    <r>
      <rPr>
        <sz val="9"/>
        <color indexed="10"/>
        <rFont val="細明體"/>
        <family val="3"/>
      </rPr>
      <t>男</t>
    </r>
    <r>
      <rPr>
        <sz val="9"/>
        <color indexed="10"/>
        <rFont val="Times New Roman"/>
        <family val="1"/>
      </rPr>
      <t>5</t>
    </r>
    <r>
      <rPr>
        <sz val="9"/>
        <color indexed="10"/>
        <rFont val="細明體"/>
        <family val="3"/>
      </rPr>
      <t>人、女</t>
    </r>
    <r>
      <rPr>
        <sz val="9"/>
        <color indexed="10"/>
        <rFont val="Times New Roman"/>
        <family val="1"/>
      </rPr>
      <t>2</t>
    </r>
    <r>
      <rPr>
        <sz val="9"/>
        <color indexed="10"/>
        <rFont val="細明體"/>
        <family val="3"/>
      </rPr>
      <t>人</t>
    </r>
    <r>
      <rPr>
        <sz val="9"/>
        <color indexed="10"/>
        <rFont val="Times New Roman"/>
        <family val="1"/>
      </rPr>
      <t>)</t>
    </r>
    <r>
      <rPr>
        <sz val="9"/>
        <color indexed="10"/>
        <rFont val="細明體"/>
        <family val="3"/>
      </rPr>
      <t>，列於高雄市統計。</t>
    </r>
  </si>
  <si>
    <r>
      <t>一○九年</t>
    </r>
    <r>
      <rPr>
        <b/>
        <sz val="9"/>
        <rFont val="Times New Roman"/>
        <family val="1"/>
      </rPr>
      <t>2020</t>
    </r>
  </si>
  <si>
    <r>
      <t>一○六年</t>
    </r>
    <r>
      <rPr>
        <sz val="9"/>
        <rFont val="Times New Roman"/>
        <family val="1"/>
      </rPr>
      <t>2017</t>
    </r>
  </si>
  <si>
    <r>
      <t xml:space="preserve"> </t>
    </r>
    <r>
      <rPr>
        <sz val="9"/>
        <rFont val="細明體"/>
        <family val="3"/>
      </rPr>
      <t>一　月</t>
    </r>
    <r>
      <rPr>
        <sz val="9"/>
        <rFont val="Times New Roman"/>
        <family val="1"/>
      </rPr>
      <t xml:space="preserve">  Jan. </t>
    </r>
  </si>
  <si>
    <r>
      <t xml:space="preserve"> </t>
    </r>
    <r>
      <rPr>
        <sz val="9"/>
        <rFont val="細明體"/>
        <family val="3"/>
      </rPr>
      <t>二　月</t>
    </r>
    <r>
      <rPr>
        <sz val="9"/>
        <rFont val="Times New Roman"/>
        <family val="1"/>
      </rPr>
      <t xml:space="preserve">  Feb. </t>
    </r>
  </si>
  <si>
    <r>
      <t xml:space="preserve"> </t>
    </r>
    <r>
      <rPr>
        <sz val="9"/>
        <rFont val="細明體"/>
        <family val="3"/>
      </rPr>
      <t>三　月</t>
    </r>
    <r>
      <rPr>
        <sz val="9"/>
        <rFont val="Times New Roman"/>
        <family val="1"/>
      </rPr>
      <t xml:space="preserve">  Mar. </t>
    </r>
  </si>
  <si>
    <r>
      <t xml:space="preserve"> </t>
    </r>
    <r>
      <rPr>
        <sz val="9"/>
        <rFont val="細明體"/>
        <family val="3"/>
      </rPr>
      <t>四　月</t>
    </r>
    <r>
      <rPr>
        <sz val="9"/>
        <rFont val="Times New Roman"/>
        <family val="1"/>
      </rPr>
      <t xml:space="preserve">  Apr. </t>
    </r>
  </si>
  <si>
    <r>
      <t xml:space="preserve"> </t>
    </r>
    <r>
      <rPr>
        <sz val="9"/>
        <rFont val="細明體"/>
        <family val="3"/>
      </rPr>
      <t>五　月</t>
    </r>
    <r>
      <rPr>
        <sz val="9"/>
        <rFont val="Times New Roman"/>
        <family val="1"/>
      </rPr>
      <t xml:space="preserve">  May </t>
    </r>
  </si>
  <si>
    <r>
      <t xml:space="preserve"> </t>
    </r>
    <r>
      <rPr>
        <sz val="9"/>
        <rFont val="細明體"/>
        <family val="3"/>
      </rPr>
      <t>六　月</t>
    </r>
    <r>
      <rPr>
        <sz val="9"/>
        <rFont val="Times New Roman"/>
        <family val="1"/>
      </rPr>
      <t xml:space="preserve">  June </t>
    </r>
  </si>
  <si>
    <r>
      <t xml:space="preserve"> </t>
    </r>
    <r>
      <rPr>
        <sz val="9"/>
        <rFont val="細明體"/>
        <family val="3"/>
      </rPr>
      <t>七　月</t>
    </r>
    <r>
      <rPr>
        <sz val="9"/>
        <rFont val="Times New Roman"/>
        <family val="1"/>
      </rPr>
      <t xml:space="preserve">  July </t>
    </r>
  </si>
  <si>
    <r>
      <t xml:space="preserve"> </t>
    </r>
    <r>
      <rPr>
        <sz val="9"/>
        <rFont val="細明體"/>
        <family val="3"/>
      </rPr>
      <t>八　月</t>
    </r>
    <r>
      <rPr>
        <sz val="9"/>
        <rFont val="Times New Roman"/>
        <family val="1"/>
      </rPr>
      <t xml:space="preserve">  Aug. </t>
    </r>
  </si>
  <si>
    <r>
      <t xml:space="preserve"> </t>
    </r>
    <r>
      <rPr>
        <sz val="9"/>
        <rFont val="細明體"/>
        <family val="3"/>
      </rPr>
      <t>九　月</t>
    </r>
    <r>
      <rPr>
        <sz val="9"/>
        <rFont val="Times New Roman"/>
        <family val="1"/>
      </rPr>
      <t xml:space="preserve">  Sept. </t>
    </r>
  </si>
  <si>
    <r>
      <t xml:space="preserve"> </t>
    </r>
    <r>
      <rPr>
        <sz val="9"/>
        <rFont val="細明體"/>
        <family val="3"/>
      </rPr>
      <t>十　月</t>
    </r>
    <r>
      <rPr>
        <sz val="9"/>
        <rFont val="Times New Roman"/>
        <family val="1"/>
      </rPr>
      <t xml:space="preserve">  Oct. </t>
    </r>
  </si>
  <si>
    <r>
      <t xml:space="preserve"> </t>
    </r>
    <r>
      <rPr>
        <sz val="9"/>
        <rFont val="細明體"/>
        <family val="3"/>
      </rPr>
      <t>十一月</t>
    </r>
    <r>
      <rPr>
        <sz val="9"/>
        <rFont val="Times New Roman"/>
        <family val="1"/>
      </rPr>
      <t xml:space="preserve">  Nov. </t>
    </r>
  </si>
  <si>
    <r>
      <t xml:space="preserve"> </t>
    </r>
    <r>
      <rPr>
        <sz val="9"/>
        <rFont val="細明體"/>
        <family val="3"/>
      </rPr>
      <t>十二月</t>
    </r>
    <r>
      <rPr>
        <sz val="9"/>
        <rFont val="Times New Roman"/>
        <family val="1"/>
      </rPr>
      <t xml:space="preserve">  Dec. </t>
    </r>
  </si>
  <si>
    <r>
      <t>一○七年</t>
    </r>
    <r>
      <rPr>
        <sz val="9"/>
        <rFont val="Times New Roman"/>
        <family val="1"/>
      </rPr>
      <t>2018</t>
    </r>
  </si>
  <si>
    <t xml:space="preserve"> 二　月  Feb. </t>
  </si>
  <si>
    <r>
      <t xml:space="preserve"> </t>
    </r>
    <r>
      <rPr>
        <sz val="9"/>
        <rFont val="新細明體"/>
        <family val="1"/>
      </rPr>
      <t>七　月</t>
    </r>
    <r>
      <rPr>
        <sz val="9"/>
        <rFont val="Times New Roman"/>
        <family val="1"/>
      </rPr>
      <t xml:space="preserve">  July </t>
    </r>
  </si>
  <si>
    <r>
      <t xml:space="preserve">                    6.104</t>
    </r>
    <r>
      <rPr>
        <sz val="9"/>
        <color indexed="10"/>
        <rFont val="細明體"/>
        <family val="3"/>
      </rPr>
      <t>年</t>
    </r>
    <r>
      <rPr>
        <sz val="9"/>
        <color indexed="10"/>
        <rFont val="Times New Roman"/>
        <family val="1"/>
      </rPr>
      <t>12</t>
    </r>
    <r>
      <rPr>
        <sz val="9"/>
        <color indexed="10"/>
        <rFont val="細明體"/>
        <family val="3"/>
      </rPr>
      <t>月南沙太平島交通基礎整理工程竣工，增加面積</t>
    </r>
    <r>
      <rPr>
        <sz val="9"/>
        <color indexed="10"/>
        <rFont val="Times New Roman"/>
        <family val="1"/>
      </rPr>
      <t>0.0149</t>
    </r>
    <r>
      <rPr>
        <sz val="9"/>
        <color indexed="10"/>
        <rFont val="細明體"/>
        <family val="3"/>
      </rPr>
      <t>平方公里，由高雄市代管；其設籍人口截至</t>
    </r>
    <r>
      <rPr>
        <sz val="9"/>
        <color indexed="10"/>
        <rFont val="Times New Roman"/>
        <family val="1"/>
      </rPr>
      <t>109</t>
    </r>
    <r>
      <rPr>
        <sz val="9"/>
        <color indexed="10"/>
        <rFont val="細明體"/>
        <family val="3"/>
      </rPr>
      <t>年</t>
    </r>
    <r>
      <rPr>
        <sz val="9"/>
        <color indexed="10"/>
        <rFont val="Times New Roman"/>
        <family val="1"/>
      </rPr>
      <t>10</t>
    </r>
    <r>
      <rPr>
        <sz val="9"/>
        <color indexed="10"/>
        <rFont val="細明體"/>
        <family val="3"/>
      </rPr>
      <t>月底有</t>
    </r>
    <r>
      <rPr>
        <sz val="9"/>
        <color indexed="10"/>
        <rFont val="Times New Roman"/>
        <family val="1"/>
      </rPr>
      <t>5</t>
    </r>
    <r>
      <rPr>
        <sz val="9"/>
        <color indexed="10"/>
        <rFont val="細明體"/>
        <family val="3"/>
      </rPr>
      <t>戶</t>
    </r>
    <r>
      <rPr>
        <sz val="9"/>
        <color indexed="10"/>
        <rFont val="Times New Roman"/>
        <family val="1"/>
      </rPr>
      <t>5</t>
    </r>
    <r>
      <rPr>
        <sz val="9"/>
        <color indexed="10"/>
        <rFont val="細明體"/>
        <family val="3"/>
      </rPr>
      <t>人</t>
    </r>
    <r>
      <rPr>
        <sz val="9"/>
        <color indexed="10"/>
        <rFont val="Times New Roman"/>
        <family val="1"/>
      </rPr>
      <t>(</t>
    </r>
    <r>
      <rPr>
        <sz val="9"/>
        <color indexed="10"/>
        <rFont val="細明體"/>
        <family val="3"/>
      </rPr>
      <t>男</t>
    </r>
    <r>
      <rPr>
        <sz val="9"/>
        <color indexed="10"/>
        <rFont val="Times New Roman"/>
        <family val="1"/>
      </rPr>
      <t>3</t>
    </r>
    <r>
      <rPr>
        <sz val="9"/>
        <color indexed="10"/>
        <rFont val="細明體"/>
        <family val="3"/>
      </rPr>
      <t>人、女</t>
    </r>
    <r>
      <rPr>
        <sz val="9"/>
        <color indexed="10"/>
        <rFont val="Times New Roman"/>
        <family val="1"/>
      </rPr>
      <t>2</t>
    </r>
    <r>
      <rPr>
        <sz val="9"/>
        <color indexed="10"/>
        <rFont val="細明體"/>
        <family val="3"/>
      </rPr>
      <t>人</t>
    </r>
    <r>
      <rPr>
        <sz val="9"/>
        <color indexed="10"/>
        <rFont val="Times New Roman"/>
        <family val="1"/>
      </rPr>
      <t>)</t>
    </r>
    <r>
      <rPr>
        <sz val="9"/>
        <color indexed="10"/>
        <rFont val="細明體"/>
        <family val="3"/>
      </rPr>
      <t>，列於高雄市統計。</t>
    </r>
  </si>
  <si>
    <r>
      <t>中華民國</t>
    </r>
    <r>
      <rPr>
        <sz val="9"/>
        <rFont val="Times New Roman"/>
        <family val="1"/>
      </rPr>
      <t>109</t>
    </r>
    <r>
      <rPr>
        <sz val="9"/>
        <rFont val="新細明體"/>
        <family val="1"/>
      </rPr>
      <t>年</t>
    </r>
    <r>
      <rPr>
        <sz val="9"/>
        <rFont val="Times New Roman"/>
        <family val="1"/>
      </rPr>
      <t>10</t>
    </r>
    <r>
      <rPr>
        <sz val="9"/>
        <rFont val="新細明體"/>
        <family val="1"/>
      </rPr>
      <t>月底</t>
    </r>
    <r>
      <rPr>
        <sz val="9"/>
        <rFont val="Times New Roman"/>
        <family val="1"/>
      </rPr>
      <t xml:space="preserve"> End of</t>
    </r>
    <r>
      <rPr>
        <sz val="9"/>
        <rFont val="Times New Roman"/>
        <family val="1"/>
      </rPr>
      <t xml:space="preserve"> Oct.</t>
    </r>
    <r>
      <rPr>
        <sz val="9"/>
        <rFont val="Times New Roman"/>
        <family val="1"/>
      </rPr>
      <t>,</t>
    </r>
    <r>
      <rPr>
        <sz val="9"/>
        <rFont val="Times New Roman"/>
        <family val="1"/>
      </rPr>
      <t xml:space="preserve"> </t>
    </r>
    <r>
      <rPr>
        <sz val="9"/>
        <rFont val="Times New Roman"/>
        <family val="1"/>
      </rPr>
      <t>20</t>
    </r>
    <r>
      <rPr>
        <sz val="9"/>
        <rFont val="Times New Roman"/>
        <family val="1"/>
      </rPr>
      <t>20</t>
    </r>
  </si>
  <si>
    <r>
      <t xml:space="preserve">            11.96</t>
    </r>
    <r>
      <rPr>
        <sz val="9"/>
        <color indexed="10"/>
        <rFont val="細明體"/>
        <family val="3"/>
      </rPr>
      <t>年</t>
    </r>
    <r>
      <rPr>
        <sz val="9"/>
        <color indexed="10"/>
        <rFont val="Times New Roman"/>
        <family val="1"/>
      </rPr>
      <t>12</t>
    </r>
    <r>
      <rPr>
        <sz val="9"/>
        <color indexed="10"/>
        <rFont val="細明體"/>
        <family val="3"/>
      </rPr>
      <t>月起，我國土地面積包含東沙群島東沙島及南沙群島太平島，由高雄市代管；其設籍人口截至</t>
    </r>
    <r>
      <rPr>
        <sz val="9"/>
        <color indexed="10"/>
        <rFont val="Times New Roman"/>
        <family val="1"/>
      </rPr>
      <t>109</t>
    </r>
    <r>
      <rPr>
        <sz val="9"/>
        <color indexed="10"/>
        <rFont val="細明體"/>
        <family val="3"/>
      </rPr>
      <t>年10月底有5戶5人</t>
    </r>
    <r>
      <rPr>
        <sz val="9"/>
        <color indexed="10"/>
        <rFont val="Times New Roman"/>
        <family val="1"/>
      </rPr>
      <t>(</t>
    </r>
    <r>
      <rPr>
        <sz val="9"/>
        <color indexed="10"/>
        <rFont val="細明體"/>
        <family val="3"/>
      </rPr>
      <t>男3人、女</t>
    </r>
    <r>
      <rPr>
        <sz val="9"/>
        <color indexed="10"/>
        <rFont val="Times New Roman"/>
        <family val="1"/>
      </rPr>
      <t>2</t>
    </r>
    <r>
      <rPr>
        <sz val="9"/>
        <color indexed="10"/>
        <rFont val="細明體"/>
        <family val="3"/>
      </rPr>
      <t>人</t>
    </r>
    <r>
      <rPr>
        <sz val="9"/>
        <color indexed="10"/>
        <rFont val="Times New Roman"/>
        <family val="1"/>
      </rPr>
      <t>)</t>
    </r>
    <r>
      <rPr>
        <sz val="9"/>
        <color indexed="10"/>
        <rFont val="細明體"/>
        <family val="3"/>
      </rPr>
      <t>，列於高雄市統計。</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</si>
</sst>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0.000"/>
    <numFmt numFmtId="178" formatCode="#,##0.0000"/>
    <numFmt numFmtId="179" formatCode="#,##0;\-#,##0;&quot;－&quot;"/>
    <numFmt numFmtId="180" formatCode="#,##0.0000_ "/>
    <numFmt numFmtId="181" formatCode="#,##0.000_ "/>
    <numFmt numFmtId="182" formatCode="#,##0.00_ "/>
    <numFmt numFmtId="183" formatCode="&quot;Yes&quot;;&quot;Yes&quot;;&quot;No&quot;"/>
    <numFmt numFmtId="184" formatCode="&quot;True&quot;;&quot;True&quot;;&quot;False&quot;"/>
    <numFmt numFmtId="185" formatCode="&quot;On&quot;;&quot;On&quot;;&quot;Off&quot;"/>
    <numFmt numFmtId="186" formatCode="[$€-2]\ #,##0.00_);[Red]\([$€-2]\ #,##0.00\)"/>
    <numFmt numFmtId="187" formatCode="#,##0.0_ "/>
    <numFmt numFmtId="188" formatCode="#,##0_ "/>
    <numFmt numFmtId="189" formatCode="0.00_);[Red]\(0.00\)"/>
    <numFmt numFmtId="190" formatCode="0.00_ "/>
    <numFmt numFmtId="191" formatCode="#,##0;\-;\-#,##0"/>
    <numFmt numFmtId="192" formatCode="#,##0;\-#,##0\-;"/>
    <numFmt numFmtId="193" formatCode="#,##0;\-#,##0;\-"/>
    <numFmt numFmtId="194" formatCode="#,##0.00000000000000_ "/>
    <numFmt numFmtId="195" formatCode="[$-404]AM/PM\ hh:mm:ss"/>
    <numFmt numFmtId="196" formatCode="0.0_);[Red]\(0.0\)"/>
    <numFmt numFmtId="197" formatCode="0_);[Red]\(0\)"/>
  </numFmts>
  <fonts count="60">
    <font>
      <sz val="9"/>
      <name val="Times New Roman"/>
      <family val="1"/>
    </font>
    <font>
      <u val="single"/>
      <sz val="9"/>
      <color indexed="12"/>
      <name val="Times New Roman"/>
      <family val="1"/>
    </font>
    <font>
      <u val="single"/>
      <sz val="9"/>
      <color indexed="36"/>
      <name val="Times New Roman"/>
      <family val="1"/>
    </font>
    <font>
      <sz val="9"/>
      <name val="新細明體"/>
      <family val="1"/>
    </font>
    <font>
      <sz val="12"/>
      <name val="標楷體"/>
      <family val="4"/>
    </font>
    <font>
      <b/>
      <sz val="9"/>
      <name val="Times New Roman"/>
      <family val="1"/>
    </font>
    <font>
      <b/>
      <sz val="9"/>
      <name val="新細明體"/>
      <family val="1"/>
    </font>
    <font>
      <sz val="9"/>
      <color indexed="12"/>
      <name val="Times New Roman"/>
      <family val="1"/>
    </font>
    <font>
      <sz val="12"/>
      <name val="新細明體"/>
      <family val="1"/>
    </font>
    <font>
      <sz val="9"/>
      <name val="全真楷書"/>
      <family val="3"/>
    </font>
    <font>
      <b/>
      <sz val="9"/>
      <color indexed="12"/>
      <name val="Times New Roman"/>
      <family val="1"/>
    </font>
    <font>
      <b/>
      <sz val="9"/>
      <color indexed="61"/>
      <name val="Times New Roman"/>
      <family val="1"/>
    </font>
    <font>
      <sz val="9"/>
      <color indexed="61"/>
      <name val="新細明體"/>
      <family val="1"/>
    </font>
    <font>
      <b/>
      <sz val="9"/>
      <color indexed="14"/>
      <name val="Times New Roman"/>
      <family val="1"/>
    </font>
    <font>
      <sz val="9"/>
      <name val="細明體"/>
      <family val="3"/>
    </font>
    <font>
      <sz val="12"/>
      <name val="Times New Roman"/>
      <family val="1"/>
    </font>
    <font>
      <b/>
      <sz val="9"/>
      <color indexed="10"/>
      <name val="Times New Roman"/>
      <family val="1"/>
    </font>
    <font>
      <sz val="9"/>
      <color indexed="8"/>
      <name val="Times New Roman"/>
      <family val="1"/>
    </font>
    <font>
      <sz val="9"/>
      <color indexed="10"/>
      <name val="Times New Roman"/>
      <family val="1"/>
    </font>
    <font>
      <sz val="9"/>
      <color indexed="10"/>
      <name val="細明體"/>
      <family val="3"/>
    </font>
    <font>
      <sz val="9"/>
      <color indexed="10"/>
      <name val="新細明體"/>
      <family val="1"/>
    </font>
    <font>
      <sz val="9"/>
      <name val="Tahoma"/>
      <family val="2"/>
    </font>
    <font>
      <b/>
      <sz val="9"/>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sz val="18"/>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sz val="18"/>
      <color theme="3"/>
      <name val="Cambria"/>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8"/>
      <name val="Times New Roman"/>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6"/>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4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14"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8" fillId="0" borderId="0">
      <alignment vertical="center"/>
      <protection/>
    </xf>
    <xf numFmtId="0" fontId="8"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9" fontId="0" fillId="0" borderId="0" applyFont="0" applyFill="0" applyBorder="0" applyAlignment="0" applyProtection="0"/>
    <xf numFmtId="0" fontId="46" fillId="29" borderId="2" applyNumberFormat="0" applyAlignment="0" applyProtection="0"/>
    <xf numFmtId="0" fontId="46" fillId="29" borderId="2" applyNumberFormat="0" applyAlignment="0" applyProtection="0"/>
    <xf numFmtId="0" fontId="46" fillId="29" borderId="2" applyNumberFormat="0" applyAlignment="0" applyProtection="0"/>
    <xf numFmtId="0" fontId="46" fillId="29" borderId="2" applyNumberFormat="0" applyAlignment="0" applyProtection="0"/>
    <xf numFmtId="0" fontId="46" fillId="29" borderId="2" applyNumberFormat="0" applyAlignment="0" applyProtection="0"/>
    <xf numFmtId="0" fontId="46" fillId="29" borderId="2" applyNumberFormat="0" applyAlignment="0" applyProtection="0"/>
    <xf numFmtId="0" fontId="46" fillId="29" borderId="2" applyNumberFormat="0" applyAlignment="0" applyProtection="0"/>
    <xf numFmtId="0" fontId="46" fillId="29" borderId="2" applyNumberFormat="0" applyAlignment="0" applyProtection="0"/>
    <xf numFmtId="0" fontId="46" fillId="29" borderId="2" applyNumberFormat="0" applyAlignment="0" applyProtection="0"/>
    <xf numFmtId="0" fontId="46" fillId="29" borderId="2" applyNumberFormat="0" applyAlignment="0" applyProtection="0"/>
    <xf numFmtId="0" fontId="46" fillId="29"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0" fillId="30" borderId="4" applyNumberFormat="0" applyFont="0" applyAlignment="0" applyProtection="0"/>
    <xf numFmtId="0" fontId="41" fillId="30" borderId="4" applyNumberFormat="0" applyFont="0" applyAlignment="0" applyProtection="0"/>
    <xf numFmtId="0" fontId="41" fillId="30" borderId="4" applyNumberFormat="0" applyFont="0" applyAlignment="0" applyProtection="0"/>
    <xf numFmtId="0" fontId="41" fillId="30" borderId="4" applyNumberFormat="0" applyFont="0" applyAlignment="0" applyProtection="0"/>
    <xf numFmtId="0" fontId="41" fillId="30" borderId="4" applyNumberFormat="0" applyFont="0" applyAlignment="0" applyProtection="0"/>
    <xf numFmtId="0" fontId="41" fillId="30" borderId="4" applyNumberFormat="0" applyFont="0" applyAlignment="0" applyProtection="0"/>
    <xf numFmtId="0" fontId="41" fillId="30" borderId="4" applyNumberFormat="0" applyFont="0" applyAlignment="0" applyProtection="0"/>
    <xf numFmtId="0" fontId="41" fillId="30" borderId="4" applyNumberFormat="0" applyFont="0" applyAlignment="0" applyProtection="0"/>
    <xf numFmtId="0" fontId="41" fillId="30" borderId="4" applyNumberFormat="0" applyFont="0" applyAlignment="0" applyProtection="0"/>
    <xf numFmtId="0" fontId="41" fillId="30" borderId="4" applyNumberFormat="0" applyFont="0" applyAlignment="0" applyProtection="0"/>
    <xf numFmtId="0" fontId="41" fillId="30" borderId="4" applyNumberFormat="0" applyFont="0" applyAlignment="0" applyProtection="0"/>
    <xf numFmtId="0" fontId="1"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4" fillId="37" borderId="2" applyNumberFormat="0" applyAlignment="0" applyProtection="0"/>
    <xf numFmtId="0" fontId="54" fillId="37" borderId="2" applyNumberFormat="0" applyAlignment="0" applyProtection="0"/>
    <xf numFmtId="0" fontId="54" fillId="37" borderId="2" applyNumberFormat="0" applyAlignment="0" applyProtection="0"/>
    <xf numFmtId="0" fontId="54" fillId="37" borderId="2" applyNumberFormat="0" applyAlignment="0" applyProtection="0"/>
    <xf numFmtId="0" fontId="54" fillId="37" borderId="2" applyNumberFormat="0" applyAlignment="0" applyProtection="0"/>
    <xf numFmtId="0" fontId="54" fillId="37" borderId="2" applyNumberFormat="0" applyAlignment="0" applyProtection="0"/>
    <xf numFmtId="0" fontId="54" fillId="37" borderId="2" applyNumberFormat="0" applyAlignment="0" applyProtection="0"/>
    <xf numFmtId="0" fontId="54" fillId="37" borderId="2" applyNumberFormat="0" applyAlignment="0" applyProtection="0"/>
    <xf numFmtId="0" fontId="54" fillId="37" borderId="2" applyNumberFormat="0" applyAlignment="0" applyProtection="0"/>
    <xf numFmtId="0" fontId="54" fillId="37" borderId="2" applyNumberFormat="0" applyAlignment="0" applyProtection="0"/>
    <xf numFmtId="0" fontId="54" fillId="37" borderId="2" applyNumberFormat="0" applyAlignment="0" applyProtection="0"/>
    <xf numFmtId="0" fontId="55" fillId="29" borderId="8" applyNumberFormat="0" applyAlignment="0" applyProtection="0"/>
    <xf numFmtId="0" fontId="55" fillId="29" borderId="8" applyNumberFormat="0" applyAlignment="0" applyProtection="0"/>
    <xf numFmtId="0" fontId="55" fillId="29" borderId="8" applyNumberFormat="0" applyAlignment="0" applyProtection="0"/>
    <xf numFmtId="0" fontId="55" fillId="29" borderId="8" applyNumberFormat="0" applyAlignment="0" applyProtection="0"/>
    <xf numFmtId="0" fontId="55" fillId="29" borderId="8" applyNumberFormat="0" applyAlignment="0" applyProtection="0"/>
    <xf numFmtId="0" fontId="55" fillId="29" borderId="8" applyNumberFormat="0" applyAlignment="0" applyProtection="0"/>
    <xf numFmtId="0" fontId="55" fillId="29" borderId="8" applyNumberFormat="0" applyAlignment="0" applyProtection="0"/>
    <xf numFmtId="0" fontId="55" fillId="29" borderId="8" applyNumberFormat="0" applyAlignment="0" applyProtection="0"/>
    <xf numFmtId="0" fontId="55" fillId="29" borderId="8" applyNumberFormat="0" applyAlignment="0" applyProtection="0"/>
    <xf numFmtId="0" fontId="55" fillId="29" borderId="8" applyNumberFormat="0" applyAlignment="0" applyProtection="0"/>
    <xf numFmtId="0" fontId="55" fillId="29" borderId="8" applyNumberFormat="0" applyAlignment="0" applyProtection="0"/>
    <xf numFmtId="0" fontId="56" fillId="38" borderId="9" applyNumberFormat="0" applyAlignment="0" applyProtection="0"/>
    <xf numFmtId="0" fontId="56" fillId="38" borderId="9" applyNumberFormat="0" applyAlignment="0" applyProtection="0"/>
    <xf numFmtId="0" fontId="56" fillId="38" borderId="9" applyNumberFormat="0" applyAlignment="0" applyProtection="0"/>
    <xf numFmtId="0" fontId="56" fillId="38" borderId="9" applyNumberFormat="0" applyAlignment="0" applyProtection="0"/>
    <xf numFmtId="0" fontId="56" fillId="38" borderId="9" applyNumberFormat="0" applyAlignment="0" applyProtection="0"/>
    <xf numFmtId="0" fontId="56" fillId="38" borderId="9" applyNumberFormat="0" applyAlignment="0" applyProtection="0"/>
    <xf numFmtId="0" fontId="56" fillId="38" borderId="9" applyNumberFormat="0" applyAlignment="0" applyProtection="0"/>
    <xf numFmtId="0" fontId="56" fillId="38" borderId="9" applyNumberFormat="0" applyAlignment="0" applyProtection="0"/>
    <xf numFmtId="0" fontId="56" fillId="38" borderId="9" applyNumberFormat="0" applyAlignment="0" applyProtection="0"/>
    <xf numFmtId="0" fontId="56" fillId="38" borderId="9" applyNumberFormat="0" applyAlignment="0" applyProtection="0"/>
    <xf numFmtId="0" fontId="56" fillId="38" borderId="9" applyNumberFormat="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cellStyleXfs>
  <cellXfs count="162">
    <xf numFmtId="0" fontId="0" fillId="0" borderId="0" xfId="0" applyAlignment="1">
      <alignment/>
    </xf>
    <xf numFmtId="0" fontId="0" fillId="0" borderId="0" xfId="0" applyAlignment="1">
      <alignment horizontal="center" vertical="center" wrapText="1"/>
    </xf>
    <xf numFmtId="0" fontId="3" fillId="0" borderId="10" xfId="0" applyFont="1" applyBorder="1" applyAlignment="1">
      <alignment horizontal="center"/>
    </xf>
    <xf numFmtId="3" fontId="0" fillId="0" borderId="0" xfId="0" applyNumberFormat="1" applyAlignment="1">
      <alignment/>
    </xf>
    <xf numFmtId="0" fontId="6" fillId="0" borderId="10" xfId="0" applyFont="1" applyBorder="1" applyAlignment="1">
      <alignment horizontal="center"/>
    </xf>
    <xf numFmtId="178" fontId="5" fillId="0" borderId="10" xfId="0" applyNumberFormat="1" applyFont="1" applyBorder="1" applyAlignment="1">
      <alignment/>
    </xf>
    <xf numFmtId="3" fontId="5" fillId="0" borderId="10" xfId="0" applyNumberFormat="1" applyFont="1" applyBorder="1" applyAlignment="1">
      <alignment/>
    </xf>
    <xf numFmtId="4" fontId="5" fillId="0" borderId="10" xfId="0" applyNumberFormat="1" applyFont="1" applyBorder="1" applyAlignment="1">
      <alignment/>
    </xf>
    <xf numFmtId="3" fontId="5" fillId="0" borderId="0" xfId="0" applyNumberFormat="1" applyFont="1" applyAlignment="1">
      <alignment/>
    </xf>
    <xf numFmtId="0" fontId="5" fillId="0" borderId="0" xfId="0" applyFont="1" applyAlignment="1">
      <alignment/>
    </xf>
    <xf numFmtId="178" fontId="7" fillId="0" borderId="10" xfId="0" applyNumberFormat="1" applyFont="1" applyBorder="1" applyAlignment="1">
      <alignment/>
    </xf>
    <xf numFmtId="3" fontId="7" fillId="0" borderId="10" xfId="0" applyNumberFormat="1" applyFont="1" applyBorder="1" applyAlignment="1">
      <alignment/>
    </xf>
    <xf numFmtId="4" fontId="7" fillId="0" borderId="10" xfId="0" applyNumberFormat="1" applyFont="1" applyBorder="1" applyAlignment="1">
      <alignment/>
    </xf>
    <xf numFmtId="3" fontId="7" fillId="0" borderId="0" xfId="0" applyNumberFormat="1" applyFont="1" applyAlignment="1">
      <alignment/>
    </xf>
    <xf numFmtId="0" fontId="3" fillId="0" borderId="0" xfId="0" applyFont="1" applyAlignment="1">
      <alignment/>
    </xf>
    <xf numFmtId="0" fontId="5" fillId="0" borderId="0" xfId="0" applyFont="1" applyAlignment="1">
      <alignment horizontal="center" vertical="center" wrapText="1"/>
    </xf>
    <xf numFmtId="3" fontId="0" fillId="0" borderId="0" xfId="0" applyNumberFormat="1" applyFont="1" applyAlignment="1">
      <alignment/>
    </xf>
    <xf numFmtId="0" fontId="0" fillId="0" borderId="0" xfId="0" applyFont="1" applyAlignment="1">
      <alignment/>
    </xf>
    <xf numFmtId="178" fontId="0" fillId="0" borderId="10" xfId="0" applyNumberFormat="1" applyFont="1" applyBorder="1" applyAlignment="1">
      <alignment/>
    </xf>
    <xf numFmtId="3" fontId="0" fillId="0" borderId="10" xfId="0" applyNumberFormat="1" applyFont="1" applyBorder="1" applyAlignment="1">
      <alignment/>
    </xf>
    <xf numFmtId="4" fontId="0" fillId="0" borderId="10" xfId="0" applyNumberFormat="1" applyFont="1" applyBorder="1" applyAlignment="1">
      <alignment/>
    </xf>
    <xf numFmtId="3" fontId="0" fillId="0" borderId="0" xfId="0" applyNumberFormat="1" applyFont="1" applyAlignment="1">
      <alignment/>
    </xf>
    <xf numFmtId="0" fontId="0" fillId="0" borderId="0" xfId="0" applyFont="1" applyAlignment="1">
      <alignment/>
    </xf>
    <xf numFmtId="178" fontId="0" fillId="0" borderId="10" xfId="0" applyNumberFormat="1" applyFont="1" applyBorder="1" applyAlignment="1">
      <alignment/>
    </xf>
    <xf numFmtId="3" fontId="0" fillId="0" borderId="10" xfId="0" applyNumberFormat="1" applyFont="1" applyBorder="1" applyAlignment="1">
      <alignment/>
    </xf>
    <xf numFmtId="4" fontId="0" fillId="0" borderId="10" xfId="0" applyNumberFormat="1" applyFont="1" applyBorder="1" applyAlignment="1">
      <alignment/>
    </xf>
    <xf numFmtId="0" fontId="3" fillId="0" borderId="10" xfId="224" applyFont="1" applyBorder="1" applyAlignment="1">
      <alignment horizontal="left" wrapText="1"/>
      <protection/>
    </xf>
    <xf numFmtId="178" fontId="5" fillId="0" borderId="10" xfId="224" applyNumberFormat="1" applyFont="1" applyBorder="1" applyAlignment="1">
      <alignment horizontal="right"/>
      <protection/>
    </xf>
    <xf numFmtId="3" fontId="5" fillId="0" borderId="10" xfId="224" applyNumberFormat="1" applyFont="1" applyBorder="1" applyAlignment="1">
      <alignment horizontal="right"/>
      <protection/>
    </xf>
    <xf numFmtId="4" fontId="5" fillId="0" borderId="10" xfId="224" applyNumberFormat="1" applyFont="1" applyBorder="1" applyAlignment="1">
      <alignment horizontal="right"/>
      <protection/>
    </xf>
    <xf numFmtId="178" fontId="11" fillId="0" borderId="10" xfId="224" applyNumberFormat="1" applyFont="1" applyBorder="1">
      <alignment/>
      <protection/>
    </xf>
    <xf numFmtId="3" fontId="10" fillId="0" borderId="10" xfId="224" applyNumberFormat="1" applyFont="1" applyBorder="1">
      <alignment/>
      <protection/>
    </xf>
    <xf numFmtId="3" fontId="11" fillId="0" borderId="10" xfId="224" applyNumberFormat="1" applyFont="1" applyBorder="1">
      <alignment/>
      <protection/>
    </xf>
    <xf numFmtId="4" fontId="11" fillId="0" borderId="10" xfId="224" applyNumberFormat="1" applyFont="1" applyBorder="1" applyAlignment="1">
      <alignment horizontal="right"/>
      <protection/>
    </xf>
    <xf numFmtId="178" fontId="11" fillId="0" borderId="10" xfId="224" applyNumberFormat="1" applyFont="1" applyBorder="1" applyAlignment="1">
      <alignment horizontal="right"/>
      <protection/>
    </xf>
    <xf numFmtId="3" fontId="10" fillId="0" borderId="10" xfId="224" applyNumberFormat="1" applyFont="1" applyBorder="1" applyAlignment="1">
      <alignment horizontal="right"/>
      <protection/>
    </xf>
    <xf numFmtId="3" fontId="11" fillId="0" borderId="10" xfId="224" applyNumberFormat="1" applyFont="1" applyBorder="1" applyAlignment="1">
      <alignment horizontal="right"/>
      <protection/>
    </xf>
    <xf numFmtId="178" fontId="7" fillId="0" borderId="11" xfId="0" applyNumberFormat="1" applyFont="1" applyBorder="1" applyAlignment="1">
      <alignment/>
    </xf>
    <xf numFmtId="3" fontId="7" fillId="0" borderId="11" xfId="0" applyNumberFormat="1" applyFont="1" applyBorder="1" applyAlignment="1">
      <alignment/>
    </xf>
    <xf numFmtId="4" fontId="7" fillId="0" borderId="11" xfId="0" applyNumberFormat="1" applyFont="1" applyBorder="1" applyAlignment="1">
      <alignment/>
    </xf>
    <xf numFmtId="178" fontId="0" fillId="0" borderId="10" xfId="0" applyNumberFormat="1" applyFont="1" applyBorder="1" applyAlignment="1">
      <alignment/>
    </xf>
    <xf numFmtId="3" fontId="0" fillId="0" borderId="10" xfId="0" applyNumberFormat="1" applyFont="1" applyBorder="1" applyAlignment="1">
      <alignment/>
    </xf>
    <xf numFmtId="4" fontId="0" fillId="0" borderId="10" xfId="0" applyNumberFormat="1" applyFont="1" applyBorder="1" applyAlignment="1">
      <alignment/>
    </xf>
    <xf numFmtId="3" fontId="0" fillId="0" borderId="0" xfId="0" applyNumberFormat="1" applyFont="1" applyAlignment="1">
      <alignment/>
    </xf>
    <xf numFmtId="0" fontId="0" fillId="0" borderId="0" xfId="0" applyFont="1" applyAlignment="1">
      <alignment/>
    </xf>
    <xf numFmtId="178" fontId="13" fillId="0" borderId="10" xfId="0" applyNumberFormat="1" applyFont="1" applyBorder="1" applyAlignment="1">
      <alignment/>
    </xf>
    <xf numFmtId="0" fontId="3" fillId="0" borderId="0" xfId="0" applyFont="1" applyAlignment="1">
      <alignment/>
    </xf>
    <xf numFmtId="0" fontId="0" fillId="0" borderId="0" xfId="0" applyFont="1" applyAlignment="1">
      <alignment horizontal="left"/>
    </xf>
    <xf numFmtId="0" fontId="0" fillId="0" borderId="0" xfId="0" applyFont="1" applyAlignment="1">
      <alignment/>
    </xf>
    <xf numFmtId="0" fontId="3" fillId="0" borderId="0" xfId="0" applyFont="1" applyFill="1" applyBorder="1" applyAlignment="1">
      <alignment horizontal="right" vertical="top"/>
    </xf>
    <xf numFmtId="0" fontId="0" fillId="0" borderId="0" xfId="0" applyFont="1" applyAlignment="1">
      <alignment vertical="center" wrapText="1"/>
    </xf>
    <xf numFmtId="0" fontId="0" fillId="0" borderId="0" xfId="0" applyFont="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10" xfId="0" applyFont="1" applyBorder="1" applyAlignment="1">
      <alignment horizontal="left"/>
    </xf>
    <xf numFmtId="0" fontId="3"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3" fontId="0" fillId="0" borderId="10" xfId="0" applyNumberFormat="1" applyFont="1" applyBorder="1" applyAlignment="1">
      <alignment/>
    </xf>
    <xf numFmtId="4" fontId="0" fillId="0" borderId="10" xfId="0" applyNumberFormat="1" applyFont="1" applyBorder="1" applyAlignment="1">
      <alignment/>
    </xf>
    <xf numFmtId="3" fontId="0" fillId="0" borderId="0" xfId="0" applyNumberFormat="1" applyFont="1" applyAlignment="1">
      <alignment/>
    </xf>
    <xf numFmtId="0" fontId="0" fillId="0" borderId="0" xfId="0" applyFont="1" applyAlignment="1">
      <alignment/>
    </xf>
    <xf numFmtId="0" fontId="3" fillId="0" borderId="10" xfId="0" applyFont="1" applyBorder="1" applyAlignment="1">
      <alignment horizontal="left"/>
    </xf>
    <xf numFmtId="0" fontId="0" fillId="0" borderId="11" xfId="0" applyFont="1" applyBorder="1" applyAlignment="1">
      <alignment horizontal="left"/>
    </xf>
    <xf numFmtId="0" fontId="12" fillId="0" borderId="10" xfId="224" applyFont="1" applyBorder="1" applyAlignment="1">
      <alignment horizontal="left" indent="1"/>
      <protection/>
    </xf>
    <xf numFmtId="0" fontId="12" fillId="0" borderId="10" xfId="224" applyFont="1" applyBorder="1" applyAlignment="1" quotePrefix="1">
      <alignment horizontal="left" indent="1"/>
      <protection/>
    </xf>
    <xf numFmtId="0" fontId="0" fillId="0" borderId="0" xfId="0" applyFont="1" applyFill="1" applyBorder="1" applyAlignment="1">
      <alignment horizontal="left"/>
    </xf>
    <xf numFmtId="0" fontId="0" fillId="0" borderId="0" xfId="0" applyFont="1" applyAlignment="1">
      <alignment vertical="center" wrapText="1"/>
    </xf>
    <xf numFmtId="0" fontId="0" fillId="0" borderId="11" xfId="0" applyFont="1" applyBorder="1" applyAlignment="1">
      <alignment horizontal="center" vertical="center" wrapText="1"/>
    </xf>
    <xf numFmtId="0" fontId="0" fillId="0" borderId="0" xfId="0" applyFont="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 xfId="0" applyFont="1" applyBorder="1" applyAlignment="1">
      <alignment horizontal="left"/>
    </xf>
    <xf numFmtId="0" fontId="0" fillId="0" borderId="11" xfId="0" applyFont="1" applyBorder="1" applyAlignment="1">
      <alignment horizontal="left"/>
    </xf>
    <xf numFmtId="0" fontId="0" fillId="0" borderId="0" xfId="0" applyFont="1" applyFill="1" applyBorder="1" applyAlignment="1">
      <alignment horizontal="left"/>
    </xf>
    <xf numFmtId="178" fontId="16" fillId="0" borderId="10" xfId="0" applyNumberFormat="1" applyFont="1" applyBorder="1" applyAlignment="1">
      <alignment/>
    </xf>
    <xf numFmtId="178" fontId="17" fillId="0" borderId="10" xfId="0" applyNumberFormat="1" applyFont="1" applyBorder="1" applyAlignment="1">
      <alignment/>
    </xf>
    <xf numFmtId="4" fontId="0" fillId="0" borderId="0" xfId="0" applyNumberFormat="1" applyFont="1" applyAlignment="1">
      <alignment/>
    </xf>
    <xf numFmtId="0" fontId="3" fillId="0" borderId="0" xfId="0" applyFont="1" applyAlignment="1">
      <alignment horizontal="left"/>
    </xf>
    <xf numFmtId="178" fontId="18" fillId="0" borderId="10" xfId="0" applyNumberFormat="1" applyFont="1" applyBorder="1" applyAlignment="1">
      <alignment/>
    </xf>
    <xf numFmtId="0" fontId="14" fillId="0" borderId="0" xfId="0" applyFont="1" applyAlignment="1">
      <alignment/>
    </xf>
    <xf numFmtId="0" fontId="0" fillId="0" borderId="0" xfId="0" applyFont="1" applyBorder="1" applyAlignment="1">
      <alignment/>
    </xf>
    <xf numFmtId="178" fontId="5" fillId="0" borderId="0" xfId="0" applyNumberFormat="1" applyFont="1" applyBorder="1" applyAlignment="1">
      <alignment/>
    </xf>
    <xf numFmtId="3" fontId="5" fillId="0" borderId="0" xfId="0" applyNumberFormat="1" applyFont="1" applyBorder="1" applyAlignment="1">
      <alignment/>
    </xf>
    <xf numFmtId="0" fontId="0" fillId="0" borderId="0" xfId="0" applyFont="1" applyBorder="1" applyAlignment="1">
      <alignment/>
    </xf>
    <xf numFmtId="4" fontId="5" fillId="0" borderId="0" xfId="0" applyNumberFormat="1" applyFont="1" applyBorder="1" applyAlignment="1">
      <alignment/>
    </xf>
    <xf numFmtId="180" fontId="0" fillId="0" borderId="0" xfId="0" applyNumberFormat="1" applyFont="1" applyAlignment="1">
      <alignment/>
    </xf>
    <xf numFmtId="178" fontId="0" fillId="0" borderId="0" xfId="0" applyNumberFormat="1" applyFont="1" applyAlignment="1">
      <alignment/>
    </xf>
    <xf numFmtId="0" fontId="19" fillId="0" borderId="0" xfId="0" applyFont="1" applyAlignment="1">
      <alignment/>
    </xf>
    <xf numFmtId="0" fontId="3" fillId="40" borderId="10" xfId="0" applyFont="1" applyFill="1" applyBorder="1" applyAlignment="1">
      <alignment horizontal="left"/>
    </xf>
    <xf numFmtId="178" fontId="17" fillId="40" borderId="10" xfId="0" applyNumberFormat="1" applyFont="1" applyFill="1" applyBorder="1" applyAlignment="1">
      <alignment/>
    </xf>
    <xf numFmtId="41" fontId="0" fillId="40" borderId="10" xfId="0" applyNumberFormat="1" applyFont="1" applyFill="1" applyBorder="1" applyAlignment="1">
      <alignment/>
    </xf>
    <xf numFmtId="0" fontId="0" fillId="0" borderId="0" xfId="0" applyFont="1" applyBorder="1" applyAlignment="1">
      <alignment vertical="center" wrapText="1"/>
    </xf>
    <xf numFmtId="181" fontId="0" fillId="0" borderId="0" xfId="0" applyNumberFormat="1" applyFont="1" applyAlignment="1">
      <alignment/>
    </xf>
    <xf numFmtId="3" fontId="0" fillId="0" borderId="0" xfId="0" applyNumberFormat="1" applyFont="1" applyBorder="1" applyAlignment="1">
      <alignment/>
    </xf>
    <xf numFmtId="0" fontId="18" fillId="0" borderId="0" xfId="0" applyFont="1" applyAlignment="1">
      <alignment/>
    </xf>
    <xf numFmtId="0" fontId="14" fillId="0" borderId="0" xfId="0" applyFont="1" applyBorder="1" applyAlignment="1">
      <alignment/>
    </xf>
    <xf numFmtId="0" fontId="0" fillId="0" borderId="0" xfId="0" applyFont="1" applyBorder="1" applyAlignment="1">
      <alignment/>
    </xf>
    <xf numFmtId="0" fontId="3" fillId="6" borderId="10" xfId="0" applyFont="1" applyFill="1" applyBorder="1" applyAlignment="1">
      <alignment horizontal="center"/>
    </xf>
    <xf numFmtId="178" fontId="0" fillId="6" borderId="10" xfId="0" applyNumberFormat="1" applyFont="1" applyFill="1" applyBorder="1" applyAlignment="1">
      <alignment/>
    </xf>
    <xf numFmtId="3" fontId="0" fillId="6" borderId="10" xfId="0" applyNumberFormat="1" applyFont="1" applyFill="1" applyBorder="1" applyAlignment="1">
      <alignment/>
    </xf>
    <xf numFmtId="4" fontId="0" fillId="6" borderId="10" xfId="0" applyNumberFormat="1" applyFont="1" applyFill="1" applyBorder="1" applyAlignment="1">
      <alignment/>
    </xf>
    <xf numFmtId="0" fontId="3" fillId="0" borderId="13" xfId="0" applyFont="1" applyBorder="1" applyAlignment="1">
      <alignment/>
    </xf>
    <xf numFmtId="0" fontId="0" fillId="0" borderId="13" xfId="0" applyFont="1" applyBorder="1" applyAlignment="1">
      <alignment/>
    </xf>
    <xf numFmtId="178" fontId="3" fillId="0" borderId="0" xfId="223" applyNumberFormat="1" applyFont="1">
      <alignment vertical="center"/>
      <protection/>
    </xf>
    <xf numFmtId="0" fontId="14" fillId="0" borderId="10" xfId="0" applyFont="1" applyBorder="1" applyAlignment="1">
      <alignment horizontal="left"/>
    </xf>
    <xf numFmtId="0" fontId="20" fillId="0" borderId="0" xfId="0" applyFont="1" applyAlignment="1">
      <alignment horizontal="left"/>
    </xf>
    <xf numFmtId="0" fontId="14" fillId="0" borderId="0" xfId="0" applyFont="1" applyBorder="1" applyAlignment="1">
      <alignment horizontal="right"/>
    </xf>
    <xf numFmtId="14" fontId="3" fillId="0" borderId="0" xfId="223" applyNumberFormat="1" applyFont="1" applyAlignment="1">
      <alignment horizontal="left" vertical="center"/>
      <protection/>
    </xf>
    <xf numFmtId="3" fontId="16" fillId="0" borderId="0" xfId="0" applyNumberFormat="1" applyFont="1" applyBorder="1" applyAlignment="1">
      <alignment/>
    </xf>
    <xf numFmtId="3" fontId="18" fillId="0" borderId="0" xfId="0" applyNumberFormat="1" applyFont="1" applyBorder="1" applyAlignment="1">
      <alignment/>
    </xf>
    <xf numFmtId="0" fontId="18" fillId="0" borderId="0" xfId="0" applyFont="1" applyBorder="1" applyAlignment="1">
      <alignment/>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0" xfId="0" applyFont="1" applyBorder="1" applyAlignment="1">
      <alignment horizontal="left"/>
    </xf>
    <xf numFmtId="4" fontId="5" fillId="0" borderId="0" xfId="0" applyNumberFormat="1" applyFont="1" applyAlignment="1">
      <alignment horizontal="center" vertical="center" wrapText="1"/>
    </xf>
    <xf numFmtId="0" fontId="22" fillId="0" borderId="0" xfId="0" applyFont="1" applyAlignment="1">
      <alignment horizontal="center" vertical="center" wrapText="1"/>
    </xf>
    <xf numFmtId="3" fontId="14" fillId="0" borderId="0" xfId="0" applyNumberFormat="1" applyFont="1" applyAlignment="1">
      <alignment/>
    </xf>
    <xf numFmtId="3" fontId="22" fillId="0" borderId="0" xfId="0" applyNumberFormat="1" applyFont="1" applyAlignment="1">
      <alignment/>
    </xf>
    <xf numFmtId="178" fontId="0" fillId="0" borderId="10" xfId="0" applyNumberFormat="1" applyFont="1" applyBorder="1" applyAlignment="1">
      <alignment/>
    </xf>
    <xf numFmtId="3" fontId="0" fillId="0" borderId="10" xfId="0" applyNumberFormat="1" applyFont="1" applyBorder="1" applyAlignment="1">
      <alignment/>
    </xf>
    <xf numFmtId="4" fontId="0" fillId="0" borderId="10" xfId="0" applyNumberFormat="1" applyFont="1" applyBorder="1" applyAlignment="1">
      <alignment/>
    </xf>
    <xf numFmtId="3" fontId="0" fillId="0" borderId="0" xfId="0" applyNumberFormat="1" applyFont="1" applyAlignment="1">
      <alignment/>
    </xf>
    <xf numFmtId="0" fontId="0" fillId="0" borderId="0" xfId="0" applyFont="1" applyAlignment="1">
      <alignment/>
    </xf>
    <xf numFmtId="176" fontId="0" fillId="0" borderId="0" xfId="0" applyNumberFormat="1" applyFont="1" applyAlignment="1">
      <alignment/>
    </xf>
    <xf numFmtId="176" fontId="5" fillId="0" borderId="0" xfId="0" applyNumberFormat="1" applyFont="1" applyBorder="1" applyAlignment="1">
      <alignment/>
    </xf>
    <xf numFmtId="4" fontId="0" fillId="0" borderId="0" xfId="0" applyNumberFormat="1" applyFont="1" applyAlignment="1">
      <alignment/>
    </xf>
    <xf numFmtId="4" fontId="14" fillId="0" borderId="0" xfId="0" applyNumberFormat="1" applyFont="1" applyAlignment="1">
      <alignment/>
    </xf>
    <xf numFmtId="0" fontId="6" fillId="0" borderId="10" xfId="0" applyFont="1" applyFill="1" applyBorder="1" applyAlignment="1">
      <alignment horizontal="center"/>
    </xf>
    <xf numFmtId="178" fontId="5" fillId="0" borderId="10" xfId="0" applyNumberFormat="1" applyFont="1" applyFill="1" applyBorder="1" applyAlignment="1">
      <alignment/>
    </xf>
    <xf numFmtId="3" fontId="5" fillId="0" borderId="10" xfId="0" applyNumberFormat="1" applyFont="1" applyFill="1" applyBorder="1" applyAlignment="1">
      <alignment/>
    </xf>
    <xf numFmtId="4" fontId="5" fillId="0" borderId="10" xfId="0" applyNumberFormat="1" applyFont="1" applyFill="1" applyBorder="1" applyAlignment="1">
      <alignment/>
    </xf>
    <xf numFmtId="0" fontId="0" fillId="0" borderId="10" xfId="0" applyFont="1" applyFill="1" applyBorder="1" applyAlignment="1">
      <alignment horizontal="left"/>
    </xf>
    <xf numFmtId="178" fontId="7" fillId="0" borderId="10" xfId="0" applyNumberFormat="1" applyFont="1" applyFill="1" applyBorder="1" applyAlignment="1">
      <alignment/>
    </xf>
    <xf numFmtId="3" fontId="7" fillId="0" borderId="10" xfId="0" applyNumberFormat="1" applyFont="1" applyFill="1" applyBorder="1" applyAlignment="1">
      <alignment/>
    </xf>
    <xf numFmtId="4" fontId="7" fillId="0" borderId="10" xfId="0" applyNumberFormat="1" applyFont="1" applyFill="1" applyBorder="1" applyAlignment="1">
      <alignment/>
    </xf>
    <xf numFmtId="0" fontId="0" fillId="0" borderId="10" xfId="0" applyFont="1" applyFill="1" applyBorder="1" applyAlignment="1">
      <alignment horizontal="left"/>
    </xf>
    <xf numFmtId="39" fontId="7" fillId="0" borderId="10" xfId="0" applyNumberFormat="1" applyFont="1" applyFill="1" applyBorder="1" applyAlignment="1">
      <alignment/>
    </xf>
    <xf numFmtId="3" fontId="0" fillId="0" borderId="10" xfId="0" applyNumberFormat="1" applyFont="1" applyFill="1" applyBorder="1" applyAlignment="1">
      <alignment/>
    </xf>
    <xf numFmtId="180" fontId="0" fillId="0" borderId="0" xfId="0" applyNumberFormat="1" applyFont="1" applyAlignment="1">
      <alignment/>
    </xf>
    <xf numFmtId="197" fontId="0" fillId="0" borderId="0" xfId="0" applyNumberFormat="1" applyFont="1" applyAlignment="1">
      <alignment/>
    </xf>
    <xf numFmtId="4" fontId="5" fillId="0" borderId="0" xfId="0" applyNumberFormat="1" applyFont="1" applyAlignment="1">
      <alignment/>
    </xf>
    <xf numFmtId="0" fontId="15" fillId="0" borderId="14" xfId="0" applyFont="1" applyBorder="1" applyAlignment="1">
      <alignment vertical="center" wrapText="1"/>
    </xf>
    <xf numFmtId="0" fontId="3" fillId="0" borderId="13" xfId="0" applyFont="1" applyFill="1" applyBorder="1" applyAlignment="1">
      <alignment/>
    </xf>
    <xf numFmtId="0" fontId="3" fillId="0" borderId="0" xfId="0" applyFont="1" applyFill="1" applyBorder="1" applyAlignment="1">
      <alignment/>
    </xf>
    <xf numFmtId="0" fontId="15" fillId="0" borderId="0" xfId="0" applyFont="1" applyBorder="1" applyAlignment="1">
      <alignment vertical="center" wrapText="1"/>
    </xf>
    <xf numFmtId="0" fontId="3" fillId="0" borderId="14" xfId="0" applyFont="1" applyBorder="1" applyAlignment="1">
      <alignment vertical="center" wrapText="1"/>
    </xf>
    <xf numFmtId="0" fontId="0" fillId="0" borderId="14" xfId="0" applyFont="1" applyBorder="1" applyAlignment="1">
      <alignment vertical="center" wrapText="1"/>
    </xf>
    <xf numFmtId="0" fontId="9" fillId="0" borderId="15" xfId="224" applyFont="1" applyBorder="1" applyAlignment="1">
      <alignment horizontal="left" wrapText="1"/>
      <protection/>
    </xf>
    <xf numFmtId="0" fontId="0" fillId="0" borderId="15" xfId="224" applyFont="1" applyBorder="1" applyAlignment="1">
      <alignment horizontal="left" wrapText="1"/>
      <protection/>
    </xf>
    <xf numFmtId="0" fontId="3" fillId="0" borderId="0" xfId="0" applyFont="1" applyBorder="1" applyAlignment="1">
      <alignment/>
    </xf>
    <xf numFmtId="0" fontId="0" fillId="0" borderId="0" xfId="0" applyFont="1" applyBorder="1" applyAlignment="1">
      <alignment/>
    </xf>
    <xf numFmtId="0" fontId="0" fillId="0" borderId="14" xfId="0" applyFont="1" applyBorder="1" applyAlignment="1">
      <alignment vertical="center" wrapText="1"/>
    </xf>
    <xf numFmtId="0" fontId="0" fillId="0" borderId="15" xfId="224" applyFont="1" applyBorder="1" applyAlignment="1">
      <alignment horizontal="left" wrapText="1"/>
      <protection/>
    </xf>
    <xf numFmtId="0" fontId="0" fillId="0" borderId="0" xfId="0" applyFont="1" applyBorder="1" applyAlignment="1">
      <alignment/>
    </xf>
    <xf numFmtId="0" fontId="0" fillId="0" borderId="0" xfId="0" applyAlignment="1">
      <alignment vertical="top" wrapText="1"/>
    </xf>
    <xf numFmtId="0" fontId="0" fillId="0" borderId="0" xfId="0" applyFont="1" applyAlignment="1">
      <alignment vertical="top" wrapText="1"/>
    </xf>
    <xf numFmtId="0" fontId="9" fillId="0" borderId="16" xfId="224" applyFont="1" applyBorder="1" applyAlignment="1">
      <alignment horizontal="left" wrapText="1"/>
      <protection/>
    </xf>
    <xf numFmtId="0" fontId="9" fillId="0" borderId="17" xfId="224" applyFont="1" applyBorder="1" applyAlignment="1">
      <alignment horizontal="left" wrapText="1"/>
      <protection/>
    </xf>
    <xf numFmtId="0" fontId="9" fillId="0" borderId="18" xfId="224" applyFont="1" applyBorder="1" applyAlignment="1">
      <alignment horizontal="left" wrapText="1"/>
      <protection/>
    </xf>
  </cellXfs>
  <cellStyles count="471">
    <cellStyle name="Normal" xfId="0"/>
    <cellStyle name="20% - 輔色1" xfId="15"/>
    <cellStyle name="20% - 輔色1 10" xfId="16"/>
    <cellStyle name="20% - 輔色1 11" xfId="17"/>
    <cellStyle name="20% - 輔色1 2" xfId="18"/>
    <cellStyle name="20% - 輔色1 3" xfId="19"/>
    <cellStyle name="20% - 輔色1 4" xfId="20"/>
    <cellStyle name="20% - 輔色1 5" xfId="21"/>
    <cellStyle name="20% - 輔色1 6" xfId="22"/>
    <cellStyle name="20% - 輔色1 7" xfId="23"/>
    <cellStyle name="20% - 輔色1 8" xfId="24"/>
    <cellStyle name="20% - 輔色1 9" xfId="25"/>
    <cellStyle name="20% - 輔色2" xfId="26"/>
    <cellStyle name="20% - 輔色2 10" xfId="27"/>
    <cellStyle name="20% - 輔色2 11" xfId="28"/>
    <cellStyle name="20% - 輔色2 2" xfId="29"/>
    <cellStyle name="20% - 輔色2 3" xfId="30"/>
    <cellStyle name="20% - 輔色2 4" xfId="31"/>
    <cellStyle name="20% - 輔色2 5" xfId="32"/>
    <cellStyle name="20% - 輔色2 6" xfId="33"/>
    <cellStyle name="20% - 輔色2 7" xfId="34"/>
    <cellStyle name="20% - 輔色2 8" xfId="35"/>
    <cellStyle name="20% - 輔色2 9" xfId="36"/>
    <cellStyle name="20% - 輔色3" xfId="37"/>
    <cellStyle name="20% - 輔色3 10" xfId="38"/>
    <cellStyle name="20% - 輔色3 11" xfId="39"/>
    <cellStyle name="20% - 輔色3 2" xfId="40"/>
    <cellStyle name="20% - 輔色3 3" xfId="41"/>
    <cellStyle name="20% - 輔色3 4" xfId="42"/>
    <cellStyle name="20% - 輔色3 5" xfId="43"/>
    <cellStyle name="20% - 輔色3 6" xfId="44"/>
    <cellStyle name="20% - 輔色3 7" xfId="45"/>
    <cellStyle name="20% - 輔色3 8" xfId="46"/>
    <cellStyle name="20% - 輔色3 9" xfId="47"/>
    <cellStyle name="20% - 輔色4" xfId="48"/>
    <cellStyle name="20% - 輔色4 10" xfId="49"/>
    <cellStyle name="20% - 輔色4 11" xfId="50"/>
    <cellStyle name="20% - 輔色4 2" xfId="51"/>
    <cellStyle name="20% - 輔色4 3" xfId="52"/>
    <cellStyle name="20% - 輔色4 4" xfId="53"/>
    <cellStyle name="20% - 輔色4 5" xfId="54"/>
    <cellStyle name="20% - 輔色4 6" xfId="55"/>
    <cellStyle name="20% - 輔色4 7" xfId="56"/>
    <cellStyle name="20% - 輔色4 8" xfId="57"/>
    <cellStyle name="20% - 輔色4 9" xfId="58"/>
    <cellStyle name="20% - 輔色5" xfId="59"/>
    <cellStyle name="20% - 輔色5 10" xfId="60"/>
    <cellStyle name="20% - 輔色5 11" xfId="61"/>
    <cellStyle name="20% - 輔色5 2" xfId="62"/>
    <cellStyle name="20% - 輔色5 3" xfId="63"/>
    <cellStyle name="20% - 輔色5 4" xfId="64"/>
    <cellStyle name="20% - 輔色5 5" xfId="65"/>
    <cellStyle name="20% - 輔色5 6" xfId="66"/>
    <cellStyle name="20% - 輔色5 7" xfId="67"/>
    <cellStyle name="20% - 輔色5 8" xfId="68"/>
    <cellStyle name="20% - 輔色5 9" xfId="69"/>
    <cellStyle name="20% - 輔色6" xfId="70"/>
    <cellStyle name="20% - 輔色6 10" xfId="71"/>
    <cellStyle name="20% - 輔色6 11" xfId="72"/>
    <cellStyle name="20% - 輔色6 2" xfId="73"/>
    <cellStyle name="20% - 輔色6 3" xfId="74"/>
    <cellStyle name="20% - 輔色6 4" xfId="75"/>
    <cellStyle name="20% - 輔色6 5" xfId="76"/>
    <cellStyle name="20% - 輔色6 6" xfId="77"/>
    <cellStyle name="20% - 輔色6 7" xfId="78"/>
    <cellStyle name="20% - 輔色6 8" xfId="79"/>
    <cellStyle name="20% - 輔色6 9" xfId="80"/>
    <cellStyle name="40% - 輔色1" xfId="81"/>
    <cellStyle name="40% - 輔色1 10" xfId="82"/>
    <cellStyle name="40% - 輔色1 11" xfId="83"/>
    <cellStyle name="40% - 輔色1 2" xfId="84"/>
    <cellStyle name="40% - 輔色1 3" xfId="85"/>
    <cellStyle name="40% - 輔色1 4" xfId="86"/>
    <cellStyle name="40% - 輔色1 5" xfId="87"/>
    <cellStyle name="40% - 輔色1 6" xfId="88"/>
    <cellStyle name="40% - 輔色1 7" xfId="89"/>
    <cellStyle name="40% - 輔色1 8" xfId="90"/>
    <cellStyle name="40% - 輔色1 9" xfId="91"/>
    <cellStyle name="40% - 輔色2" xfId="92"/>
    <cellStyle name="40% - 輔色2 10" xfId="93"/>
    <cellStyle name="40% - 輔色2 11" xfId="94"/>
    <cellStyle name="40% - 輔色2 2" xfId="95"/>
    <cellStyle name="40% - 輔色2 3" xfId="96"/>
    <cellStyle name="40% - 輔色2 4" xfId="97"/>
    <cellStyle name="40% - 輔色2 5" xfId="98"/>
    <cellStyle name="40% - 輔色2 6" xfId="99"/>
    <cellStyle name="40% - 輔色2 7" xfId="100"/>
    <cellStyle name="40% - 輔色2 8" xfId="101"/>
    <cellStyle name="40% - 輔色2 9" xfId="102"/>
    <cellStyle name="40% - 輔色3" xfId="103"/>
    <cellStyle name="40% - 輔色3 10" xfId="104"/>
    <cellStyle name="40% - 輔色3 11" xfId="105"/>
    <cellStyle name="40% - 輔色3 2" xfId="106"/>
    <cellStyle name="40% - 輔色3 3" xfId="107"/>
    <cellStyle name="40% - 輔色3 4" xfId="108"/>
    <cellStyle name="40% - 輔色3 5" xfId="109"/>
    <cellStyle name="40% - 輔色3 6" xfId="110"/>
    <cellStyle name="40% - 輔色3 7" xfId="111"/>
    <cellStyle name="40% - 輔色3 8" xfId="112"/>
    <cellStyle name="40% - 輔色3 9" xfId="113"/>
    <cellStyle name="40% - 輔色4" xfId="114"/>
    <cellStyle name="40% - 輔色4 10" xfId="115"/>
    <cellStyle name="40% - 輔色4 11" xfId="116"/>
    <cellStyle name="40% - 輔色4 2" xfId="117"/>
    <cellStyle name="40% - 輔色4 3" xfId="118"/>
    <cellStyle name="40% - 輔色4 4" xfId="119"/>
    <cellStyle name="40% - 輔色4 5" xfId="120"/>
    <cellStyle name="40% - 輔色4 6" xfId="121"/>
    <cellStyle name="40% - 輔色4 7" xfId="122"/>
    <cellStyle name="40% - 輔色4 8" xfId="123"/>
    <cellStyle name="40% - 輔色4 9" xfId="124"/>
    <cellStyle name="40% - 輔色5" xfId="125"/>
    <cellStyle name="40% - 輔色5 10" xfId="126"/>
    <cellStyle name="40% - 輔色5 11" xfId="127"/>
    <cellStyle name="40% - 輔色5 2" xfId="128"/>
    <cellStyle name="40% - 輔色5 3" xfId="129"/>
    <cellStyle name="40% - 輔色5 4" xfId="130"/>
    <cellStyle name="40% - 輔色5 5" xfId="131"/>
    <cellStyle name="40% - 輔色5 6" xfId="132"/>
    <cellStyle name="40% - 輔色5 7" xfId="133"/>
    <cellStyle name="40% - 輔色5 8" xfId="134"/>
    <cellStyle name="40% - 輔色5 9" xfId="135"/>
    <cellStyle name="40% - 輔色6" xfId="136"/>
    <cellStyle name="40% - 輔色6 10" xfId="137"/>
    <cellStyle name="40% - 輔色6 11" xfId="138"/>
    <cellStyle name="40% - 輔色6 2" xfId="139"/>
    <cellStyle name="40% - 輔色6 3" xfId="140"/>
    <cellStyle name="40% - 輔色6 4" xfId="141"/>
    <cellStyle name="40% - 輔色6 5" xfId="142"/>
    <cellStyle name="40% - 輔色6 6" xfId="143"/>
    <cellStyle name="40% - 輔色6 7" xfId="144"/>
    <cellStyle name="40% - 輔色6 8" xfId="145"/>
    <cellStyle name="40% - 輔色6 9" xfId="146"/>
    <cellStyle name="60% - 輔色1" xfId="147"/>
    <cellStyle name="60% - 輔色1 10" xfId="148"/>
    <cellStyle name="60% - 輔色1 11" xfId="149"/>
    <cellStyle name="60% - 輔色1 2" xfId="150"/>
    <cellStyle name="60% - 輔色1 3" xfId="151"/>
    <cellStyle name="60% - 輔色1 4" xfId="152"/>
    <cellStyle name="60% - 輔色1 5" xfId="153"/>
    <cellStyle name="60% - 輔色1 6" xfId="154"/>
    <cellStyle name="60% - 輔色1 7" xfId="155"/>
    <cellStyle name="60% - 輔色1 8" xfId="156"/>
    <cellStyle name="60% - 輔色1 9" xfId="157"/>
    <cellStyle name="60% - 輔色2" xfId="158"/>
    <cellStyle name="60% - 輔色2 10" xfId="159"/>
    <cellStyle name="60% - 輔色2 11" xfId="160"/>
    <cellStyle name="60% - 輔色2 2" xfId="161"/>
    <cellStyle name="60% - 輔色2 3" xfId="162"/>
    <cellStyle name="60% - 輔色2 4" xfId="163"/>
    <cellStyle name="60% - 輔色2 5" xfId="164"/>
    <cellStyle name="60% - 輔色2 6" xfId="165"/>
    <cellStyle name="60% - 輔色2 7" xfId="166"/>
    <cellStyle name="60% - 輔色2 8" xfId="167"/>
    <cellStyle name="60% - 輔色2 9" xfId="168"/>
    <cellStyle name="60% - 輔色3" xfId="169"/>
    <cellStyle name="60% - 輔色3 10" xfId="170"/>
    <cellStyle name="60% - 輔色3 11" xfId="171"/>
    <cellStyle name="60% - 輔色3 2" xfId="172"/>
    <cellStyle name="60% - 輔色3 3" xfId="173"/>
    <cellStyle name="60% - 輔色3 4" xfId="174"/>
    <cellStyle name="60% - 輔色3 5" xfId="175"/>
    <cellStyle name="60% - 輔色3 6" xfId="176"/>
    <cellStyle name="60% - 輔色3 7" xfId="177"/>
    <cellStyle name="60% - 輔色3 8" xfId="178"/>
    <cellStyle name="60% - 輔色3 9" xfId="179"/>
    <cellStyle name="60% - 輔色4" xfId="180"/>
    <cellStyle name="60% - 輔色4 10" xfId="181"/>
    <cellStyle name="60% - 輔色4 11" xfId="182"/>
    <cellStyle name="60% - 輔色4 2" xfId="183"/>
    <cellStyle name="60% - 輔色4 3" xfId="184"/>
    <cellStyle name="60% - 輔色4 4" xfId="185"/>
    <cellStyle name="60% - 輔色4 5" xfId="186"/>
    <cellStyle name="60% - 輔色4 6" xfId="187"/>
    <cellStyle name="60% - 輔色4 7" xfId="188"/>
    <cellStyle name="60% - 輔色4 8" xfId="189"/>
    <cellStyle name="60% - 輔色4 9" xfId="190"/>
    <cellStyle name="60% - 輔色5" xfId="191"/>
    <cellStyle name="60% - 輔色5 10" xfId="192"/>
    <cellStyle name="60% - 輔色5 11" xfId="193"/>
    <cellStyle name="60% - 輔色5 2" xfId="194"/>
    <cellStyle name="60% - 輔色5 3" xfId="195"/>
    <cellStyle name="60% - 輔色5 4" xfId="196"/>
    <cellStyle name="60% - 輔色5 5" xfId="197"/>
    <cellStyle name="60% - 輔色5 6" xfId="198"/>
    <cellStyle name="60% - 輔色5 7" xfId="199"/>
    <cellStyle name="60% - 輔色5 8" xfId="200"/>
    <cellStyle name="60% - 輔色5 9" xfId="201"/>
    <cellStyle name="60% - 輔色6" xfId="202"/>
    <cellStyle name="60% - 輔色6 10" xfId="203"/>
    <cellStyle name="60% - 輔色6 11" xfId="204"/>
    <cellStyle name="60% - 輔色6 2" xfId="205"/>
    <cellStyle name="60% - 輔色6 3" xfId="206"/>
    <cellStyle name="60% - 輔色6 4" xfId="207"/>
    <cellStyle name="60% - 輔色6 5" xfId="208"/>
    <cellStyle name="60% - 輔色6 6" xfId="209"/>
    <cellStyle name="60% - 輔色6 7" xfId="210"/>
    <cellStyle name="60% - 輔色6 8" xfId="211"/>
    <cellStyle name="60% - 輔色6 9" xfId="212"/>
    <cellStyle name="一般 10" xfId="213"/>
    <cellStyle name="一般 11" xfId="214"/>
    <cellStyle name="一般 2" xfId="215"/>
    <cellStyle name="一般 3" xfId="216"/>
    <cellStyle name="一般 4" xfId="217"/>
    <cellStyle name="一般 5" xfId="218"/>
    <cellStyle name="一般 6" xfId="219"/>
    <cellStyle name="一般 7" xfId="220"/>
    <cellStyle name="一般 8" xfId="221"/>
    <cellStyle name="一般 9" xfId="222"/>
    <cellStyle name="一般_2008" xfId="223"/>
    <cellStyle name="一般_8812縣市人口" xfId="224"/>
    <cellStyle name="Comma" xfId="225"/>
    <cellStyle name="Comma [0]" xfId="226"/>
    <cellStyle name="Followed Hyperlink" xfId="227"/>
    <cellStyle name="中等" xfId="228"/>
    <cellStyle name="中等 10" xfId="229"/>
    <cellStyle name="中等 11" xfId="230"/>
    <cellStyle name="中等 2" xfId="231"/>
    <cellStyle name="中等 3" xfId="232"/>
    <cellStyle name="中等 4" xfId="233"/>
    <cellStyle name="中等 5" xfId="234"/>
    <cellStyle name="中等 6" xfId="235"/>
    <cellStyle name="中等 7" xfId="236"/>
    <cellStyle name="中等 8" xfId="237"/>
    <cellStyle name="中等 9" xfId="238"/>
    <cellStyle name="合計" xfId="239"/>
    <cellStyle name="合計 10" xfId="240"/>
    <cellStyle name="合計 11" xfId="241"/>
    <cellStyle name="合計 2" xfId="242"/>
    <cellStyle name="合計 3" xfId="243"/>
    <cellStyle name="合計 4" xfId="244"/>
    <cellStyle name="合計 5" xfId="245"/>
    <cellStyle name="合計 6" xfId="246"/>
    <cellStyle name="合計 7" xfId="247"/>
    <cellStyle name="合計 8" xfId="248"/>
    <cellStyle name="合計 9" xfId="249"/>
    <cellStyle name="好" xfId="250"/>
    <cellStyle name="好 10" xfId="251"/>
    <cellStyle name="好 11" xfId="252"/>
    <cellStyle name="好 2" xfId="253"/>
    <cellStyle name="好 3" xfId="254"/>
    <cellStyle name="好 4" xfId="255"/>
    <cellStyle name="好 5" xfId="256"/>
    <cellStyle name="好 6" xfId="257"/>
    <cellStyle name="好 7" xfId="258"/>
    <cellStyle name="好 8" xfId="259"/>
    <cellStyle name="好 9" xfId="260"/>
    <cellStyle name="Percent" xfId="261"/>
    <cellStyle name="計算方式" xfId="262"/>
    <cellStyle name="計算方式 10" xfId="263"/>
    <cellStyle name="計算方式 11" xfId="264"/>
    <cellStyle name="計算方式 2" xfId="265"/>
    <cellStyle name="計算方式 3" xfId="266"/>
    <cellStyle name="計算方式 4" xfId="267"/>
    <cellStyle name="計算方式 5" xfId="268"/>
    <cellStyle name="計算方式 6" xfId="269"/>
    <cellStyle name="計算方式 7" xfId="270"/>
    <cellStyle name="計算方式 8" xfId="271"/>
    <cellStyle name="計算方式 9" xfId="272"/>
    <cellStyle name="Currency" xfId="273"/>
    <cellStyle name="Currency [0]" xfId="274"/>
    <cellStyle name="連結的儲存格" xfId="275"/>
    <cellStyle name="連結的儲存格 10" xfId="276"/>
    <cellStyle name="連結的儲存格 11" xfId="277"/>
    <cellStyle name="連結的儲存格 2" xfId="278"/>
    <cellStyle name="連結的儲存格 3" xfId="279"/>
    <cellStyle name="連結的儲存格 4" xfId="280"/>
    <cellStyle name="連結的儲存格 5" xfId="281"/>
    <cellStyle name="連結的儲存格 6" xfId="282"/>
    <cellStyle name="連結的儲存格 7" xfId="283"/>
    <cellStyle name="連結的儲存格 8" xfId="284"/>
    <cellStyle name="連結的儲存格 9" xfId="285"/>
    <cellStyle name="備註" xfId="286"/>
    <cellStyle name="備註 10" xfId="287"/>
    <cellStyle name="備註 11" xfId="288"/>
    <cellStyle name="備註 2" xfId="289"/>
    <cellStyle name="備註 3" xfId="290"/>
    <cellStyle name="備註 4" xfId="291"/>
    <cellStyle name="備註 5" xfId="292"/>
    <cellStyle name="備註 6" xfId="293"/>
    <cellStyle name="備註 7" xfId="294"/>
    <cellStyle name="備註 8" xfId="295"/>
    <cellStyle name="備註 9" xfId="296"/>
    <cellStyle name="Hyperlink" xfId="297"/>
    <cellStyle name="說明文字" xfId="298"/>
    <cellStyle name="說明文字 10" xfId="299"/>
    <cellStyle name="說明文字 11" xfId="300"/>
    <cellStyle name="說明文字 2" xfId="301"/>
    <cellStyle name="說明文字 3" xfId="302"/>
    <cellStyle name="說明文字 4" xfId="303"/>
    <cellStyle name="說明文字 5" xfId="304"/>
    <cellStyle name="說明文字 6" xfId="305"/>
    <cellStyle name="說明文字 7" xfId="306"/>
    <cellStyle name="說明文字 8" xfId="307"/>
    <cellStyle name="說明文字 9" xfId="308"/>
    <cellStyle name="輔色1" xfId="309"/>
    <cellStyle name="輔色1 10" xfId="310"/>
    <cellStyle name="輔色1 11" xfId="311"/>
    <cellStyle name="輔色1 2" xfId="312"/>
    <cellStyle name="輔色1 3" xfId="313"/>
    <cellStyle name="輔色1 4" xfId="314"/>
    <cellStyle name="輔色1 5" xfId="315"/>
    <cellStyle name="輔色1 6" xfId="316"/>
    <cellStyle name="輔色1 7" xfId="317"/>
    <cellStyle name="輔色1 8" xfId="318"/>
    <cellStyle name="輔色1 9" xfId="319"/>
    <cellStyle name="輔色2" xfId="320"/>
    <cellStyle name="輔色2 10" xfId="321"/>
    <cellStyle name="輔色2 11" xfId="322"/>
    <cellStyle name="輔色2 2" xfId="323"/>
    <cellStyle name="輔色2 3" xfId="324"/>
    <cellStyle name="輔色2 4" xfId="325"/>
    <cellStyle name="輔色2 5" xfId="326"/>
    <cellStyle name="輔色2 6" xfId="327"/>
    <cellStyle name="輔色2 7" xfId="328"/>
    <cellStyle name="輔色2 8" xfId="329"/>
    <cellStyle name="輔色2 9" xfId="330"/>
    <cellStyle name="輔色3" xfId="331"/>
    <cellStyle name="輔色3 10" xfId="332"/>
    <cellStyle name="輔色3 11" xfId="333"/>
    <cellStyle name="輔色3 2" xfId="334"/>
    <cellStyle name="輔色3 3" xfId="335"/>
    <cellStyle name="輔色3 4" xfId="336"/>
    <cellStyle name="輔色3 5" xfId="337"/>
    <cellStyle name="輔色3 6" xfId="338"/>
    <cellStyle name="輔色3 7" xfId="339"/>
    <cellStyle name="輔色3 8" xfId="340"/>
    <cellStyle name="輔色3 9" xfId="341"/>
    <cellStyle name="輔色4" xfId="342"/>
    <cellStyle name="輔色4 10" xfId="343"/>
    <cellStyle name="輔色4 11" xfId="344"/>
    <cellStyle name="輔色4 2" xfId="345"/>
    <cellStyle name="輔色4 3" xfId="346"/>
    <cellStyle name="輔色4 4" xfId="347"/>
    <cellStyle name="輔色4 5" xfId="348"/>
    <cellStyle name="輔色4 6" xfId="349"/>
    <cellStyle name="輔色4 7" xfId="350"/>
    <cellStyle name="輔色4 8" xfId="351"/>
    <cellStyle name="輔色4 9" xfId="352"/>
    <cellStyle name="輔色5" xfId="353"/>
    <cellStyle name="輔色5 10" xfId="354"/>
    <cellStyle name="輔色5 11" xfId="355"/>
    <cellStyle name="輔色5 2" xfId="356"/>
    <cellStyle name="輔色5 3" xfId="357"/>
    <cellStyle name="輔色5 4" xfId="358"/>
    <cellStyle name="輔色5 5" xfId="359"/>
    <cellStyle name="輔色5 6" xfId="360"/>
    <cellStyle name="輔色5 7" xfId="361"/>
    <cellStyle name="輔色5 8" xfId="362"/>
    <cellStyle name="輔色5 9" xfId="363"/>
    <cellStyle name="輔色6" xfId="364"/>
    <cellStyle name="輔色6 10" xfId="365"/>
    <cellStyle name="輔色6 11" xfId="366"/>
    <cellStyle name="輔色6 2" xfId="367"/>
    <cellStyle name="輔色6 3" xfId="368"/>
    <cellStyle name="輔色6 4" xfId="369"/>
    <cellStyle name="輔色6 5" xfId="370"/>
    <cellStyle name="輔色6 6" xfId="371"/>
    <cellStyle name="輔色6 7" xfId="372"/>
    <cellStyle name="輔色6 8" xfId="373"/>
    <cellStyle name="輔色6 9" xfId="374"/>
    <cellStyle name="標題" xfId="375"/>
    <cellStyle name="標題 1" xfId="376"/>
    <cellStyle name="標題 1 10" xfId="377"/>
    <cellStyle name="標題 1 11" xfId="378"/>
    <cellStyle name="標題 1 2" xfId="379"/>
    <cellStyle name="標題 1 3" xfId="380"/>
    <cellStyle name="標題 1 4" xfId="381"/>
    <cellStyle name="標題 1 5" xfId="382"/>
    <cellStyle name="標題 1 6" xfId="383"/>
    <cellStyle name="標題 1 7" xfId="384"/>
    <cellStyle name="標題 1 8" xfId="385"/>
    <cellStyle name="標題 1 9" xfId="386"/>
    <cellStyle name="標題 10" xfId="387"/>
    <cellStyle name="標題 11" xfId="388"/>
    <cellStyle name="標題 12" xfId="389"/>
    <cellStyle name="標題 13" xfId="390"/>
    <cellStyle name="標題 14" xfId="391"/>
    <cellStyle name="標題 2" xfId="392"/>
    <cellStyle name="標題 2 10" xfId="393"/>
    <cellStyle name="標題 2 11" xfId="394"/>
    <cellStyle name="標題 2 2" xfId="395"/>
    <cellStyle name="標題 2 3" xfId="396"/>
    <cellStyle name="標題 2 4" xfId="397"/>
    <cellStyle name="標題 2 5" xfId="398"/>
    <cellStyle name="標題 2 6" xfId="399"/>
    <cellStyle name="標題 2 7" xfId="400"/>
    <cellStyle name="標題 2 8" xfId="401"/>
    <cellStyle name="標題 2 9" xfId="402"/>
    <cellStyle name="標題 3" xfId="403"/>
    <cellStyle name="標題 3 10" xfId="404"/>
    <cellStyle name="標題 3 11" xfId="405"/>
    <cellStyle name="標題 3 2" xfId="406"/>
    <cellStyle name="標題 3 3" xfId="407"/>
    <cellStyle name="標題 3 4" xfId="408"/>
    <cellStyle name="標題 3 5" xfId="409"/>
    <cellStyle name="標題 3 6" xfId="410"/>
    <cellStyle name="標題 3 7" xfId="411"/>
    <cellStyle name="標題 3 8" xfId="412"/>
    <cellStyle name="標題 3 9" xfId="413"/>
    <cellStyle name="標題 4" xfId="414"/>
    <cellStyle name="標題 4 10" xfId="415"/>
    <cellStyle name="標題 4 11" xfId="416"/>
    <cellStyle name="標題 4 2" xfId="417"/>
    <cellStyle name="標題 4 3" xfId="418"/>
    <cellStyle name="標題 4 4" xfId="419"/>
    <cellStyle name="標題 4 5" xfId="420"/>
    <cellStyle name="標題 4 6" xfId="421"/>
    <cellStyle name="標題 4 7" xfId="422"/>
    <cellStyle name="標題 4 8" xfId="423"/>
    <cellStyle name="標題 4 9" xfId="424"/>
    <cellStyle name="標題 5" xfId="425"/>
    <cellStyle name="標題 6" xfId="426"/>
    <cellStyle name="標題 7" xfId="427"/>
    <cellStyle name="標題 8" xfId="428"/>
    <cellStyle name="標題 9" xfId="429"/>
    <cellStyle name="輸入" xfId="430"/>
    <cellStyle name="輸入 10" xfId="431"/>
    <cellStyle name="輸入 11" xfId="432"/>
    <cellStyle name="輸入 2" xfId="433"/>
    <cellStyle name="輸入 3" xfId="434"/>
    <cellStyle name="輸入 4" xfId="435"/>
    <cellStyle name="輸入 5" xfId="436"/>
    <cellStyle name="輸入 6" xfId="437"/>
    <cellStyle name="輸入 7" xfId="438"/>
    <cellStyle name="輸入 8" xfId="439"/>
    <cellStyle name="輸入 9" xfId="440"/>
    <cellStyle name="輸出" xfId="441"/>
    <cellStyle name="輸出 10" xfId="442"/>
    <cellStyle name="輸出 11" xfId="443"/>
    <cellStyle name="輸出 2" xfId="444"/>
    <cellStyle name="輸出 3" xfId="445"/>
    <cellStyle name="輸出 4" xfId="446"/>
    <cellStyle name="輸出 5" xfId="447"/>
    <cellStyle name="輸出 6" xfId="448"/>
    <cellStyle name="輸出 7" xfId="449"/>
    <cellStyle name="輸出 8" xfId="450"/>
    <cellStyle name="輸出 9" xfId="451"/>
    <cellStyle name="檢查儲存格" xfId="452"/>
    <cellStyle name="檢查儲存格 10" xfId="453"/>
    <cellStyle name="檢查儲存格 11" xfId="454"/>
    <cellStyle name="檢查儲存格 2" xfId="455"/>
    <cellStyle name="檢查儲存格 3" xfId="456"/>
    <cellStyle name="檢查儲存格 4" xfId="457"/>
    <cellStyle name="檢查儲存格 5" xfId="458"/>
    <cellStyle name="檢查儲存格 6" xfId="459"/>
    <cellStyle name="檢查儲存格 7" xfId="460"/>
    <cellStyle name="檢查儲存格 8" xfId="461"/>
    <cellStyle name="檢查儲存格 9" xfId="462"/>
    <cellStyle name="壞" xfId="463"/>
    <cellStyle name="壞 10" xfId="464"/>
    <cellStyle name="壞 11" xfId="465"/>
    <cellStyle name="壞 2" xfId="466"/>
    <cellStyle name="壞 3" xfId="467"/>
    <cellStyle name="壞 4" xfId="468"/>
    <cellStyle name="壞 5" xfId="469"/>
    <cellStyle name="壞 6" xfId="470"/>
    <cellStyle name="壞 7" xfId="471"/>
    <cellStyle name="壞 8" xfId="472"/>
    <cellStyle name="壞 9" xfId="473"/>
    <cellStyle name="警告文字" xfId="474"/>
    <cellStyle name="警告文字 10" xfId="475"/>
    <cellStyle name="警告文字 11" xfId="476"/>
    <cellStyle name="警告文字 2" xfId="477"/>
    <cellStyle name="警告文字 3" xfId="478"/>
    <cellStyle name="警告文字 4" xfId="479"/>
    <cellStyle name="警告文字 5" xfId="480"/>
    <cellStyle name="警告文字 6" xfId="481"/>
    <cellStyle name="警告文字 7" xfId="482"/>
    <cellStyle name="警告文字 8" xfId="483"/>
    <cellStyle name="警告文字 9" xfId="484"/>
  </cellStyles>
  <dxfs count="21">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8.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9.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20.vml" /><Relationship Id="rId3"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O304"/>
  <sheetViews>
    <sheetView tabSelected="1" zoomScalePageLayoutView="0" workbookViewId="0" topLeftCell="A1">
      <pane xSplit="1" ySplit="3" topLeftCell="B169" activePane="bottomRight" state="frozen"/>
      <selection pane="topLeft" activeCell="A1" sqref="A1"/>
      <selection pane="topRight" activeCell="B1" sqref="B1"/>
      <selection pane="bottomLeft" activeCell="A4" sqref="A4"/>
      <selection pane="bottomRight" activeCell="A1" sqref="A1:M1"/>
    </sheetView>
  </sheetViews>
  <sheetFormatPr defaultColWidth="9.33203125" defaultRowHeight="12"/>
  <cols>
    <col min="1" max="1" width="14.5" style="22" customWidth="1"/>
    <col min="2" max="2" width="11.16015625" style="22" customWidth="1"/>
    <col min="3" max="3" width="11.83203125" style="22" customWidth="1"/>
    <col min="4" max="4" width="7.83203125" style="22" customWidth="1"/>
    <col min="5" max="5" width="10" style="22" customWidth="1"/>
    <col min="6" max="6" width="10.66015625" style="22" customWidth="1"/>
    <col min="7" max="7" width="10.5" style="22" customWidth="1"/>
    <col min="8" max="8" width="8" style="22" customWidth="1"/>
    <col min="9" max="9" width="10.5" style="22" customWidth="1"/>
    <col min="10" max="10" width="10.16015625" style="22" customWidth="1"/>
    <col min="11" max="11" width="9.83203125" style="22" customWidth="1"/>
    <col min="12" max="12" width="11.83203125" style="22" customWidth="1"/>
    <col min="13" max="13" width="13.66015625" style="22" customWidth="1"/>
    <col min="14" max="16384" width="9.33203125" style="22" customWidth="1"/>
  </cols>
  <sheetData>
    <row r="1" spans="1:13" s="50" customFormat="1" ht="24.75" customHeight="1">
      <c r="A1" s="144" t="s">
        <v>358</v>
      </c>
      <c r="B1" s="144"/>
      <c r="C1" s="144"/>
      <c r="D1" s="144"/>
      <c r="E1" s="144"/>
      <c r="F1" s="144"/>
      <c r="G1" s="144"/>
      <c r="H1" s="144"/>
      <c r="I1" s="144"/>
      <c r="J1" s="144"/>
      <c r="K1" s="144"/>
      <c r="L1" s="144"/>
      <c r="M1" s="144"/>
    </row>
    <row r="2" spans="1:13" s="51" customFormat="1" ht="45.75" customHeight="1">
      <c r="A2" s="55" t="s">
        <v>41</v>
      </c>
      <c r="B2" s="55" t="s">
        <v>53</v>
      </c>
      <c r="C2" s="57" t="s">
        <v>42</v>
      </c>
      <c r="D2" s="57" t="s">
        <v>43</v>
      </c>
      <c r="E2" s="114" t="s">
        <v>589</v>
      </c>
      <c r="F2" s="55" t="s">
        <v>44</v>
      </c>
      <c r="G2" s="55" t="s">
        <v>45</v>
      </c>
      <c r="H2" s="55" t="s">
        <v>46</v>
      </c>
      <c r="I2" s="55" t="s">
        <v>47</v>
      </c>
      <c r="J2" s="55" t="s">
        <v>48</v>
      </c>
      <c r="K2" s="57" t="s">
        <v>49</v>
      </c>
      <c r="L2" s="57" t="s">
        <v>50</v>
      </c>
      <c r="M2" s="55" t="s">
        <v>364</v>
      </c>
    </row>
    <row r="3" spans="1:13" s="53" customFormat="1" ht="43.5" customHeight="1">
      <c r="A3" s="52" t="s">
        <v>54</v>
      </c>
      <c r="B3" s="58" t="s">
        <v>171</v>
      </c>
      <c r="C3" s="58" t="s">
        <v>338</v>
      </c>
      <c r="D3" s="58" t="s">
        <v>339</v>
      </c>
      <c r="E3" s="115" t="s">
        <v>600</v>
      </c>
      <c r="F3" s="58" t="s">
        <v>340</v>
      </c>
      <c r="G3" s="58" t="s">
        <v>341</v>
      </c>
      <c r="H3" s="58" t="s">
        <v>342</v>
      </c>
      <c r="I3" s="58" t="s">
        <v>85</v>
      </c>
      <c r="J3" s="58" t="s">
        <v>86</v>
      </c>
      <c r="K3" s="58" t="s">
        <v>87</v>
      </c>
      <c r="L3" s="52" t="s">
        <v>343</v>
      </c>
      <c r="M3" s="58" t="s">
        <v>172</v>
      </c>
    </row>
    <row r="4" spans="1:41" s="9" customFormat="1" ht="12">
      <c r="A4" s="4" t="s">
        <v>55</v>
      </c>
      <c r="B4" s="5">
        <v>36181.8718</v>
      </c>
      <c r="C4" s="6">
        <v>369</v>
      </c>
      <c r="D4" s="6">
        <v>7412</v>
      </c>
      <c r="E4" s="6">
        <v>132243</v>
      </c>
      <c r="F4" s="6">
        <v>5227185</v>
      </c>
      <c r="G4" s="6">
        <v>20605831</v>
      </c>
      <c r="H4" s="7">
        <v>10.03</v>
      </c>
      <c r="I4" s="6">
        <v>10640276</v>
      </c>
      <c r="J4" s="6">
        <v>9965555</v>
      </c>
      <c r="K4" s="7">
        <v>106.77</v>
      </c>
      <c r="L4" s="7">
        <v>3.94</v>
      </c>
      <c r="M4" s="7">
        <v>569.51</v>
      </c>
      <c r="N4" s="8"/>
      <c r="O4" s="8"/>
      <c r="P4" s="8"/>
      <c r="Q4" s="8"/>
      <c r="R4" s="8"/>
      <c r="S4" s="8"/>
      <c r="T4" s="8"/>
      <c r="U4" s="8"/>
      <c r="V4" s="8"/>
      <c r="W4" s="8"/>
      <c r="X4" s="8"/>
      <c r="Y4" s="8"/>
      <c r="Z4" s="8"/>
      <c r="AA4" s="8"/>
      <c r="AB4" s="8"/>
      <c r="AC4" s="8"/>
      <c r="AD4" s="8"/>
      <c r="AE4" s="8"/>
      <c r="AF4" s="8"/>
      <c r="AG4" s="8"/>
      <c r="AH4" s="8"/>
      <c r="AI4" s="8"/>
      <c r="AJ4" s="8"/>
      <c r="AK4" s="8"/>
      <c r="AL4" s="8"/>
      <c r="AM4" s="8"/>
      <c r="AN4" s="8"/>
      <c r="AO4" s="8"/>
    </row>
    <row r="5" spans="1:41" ht="12">
      <c r="A5" s="2" t="s">
        <v>56</v>
      </c>
      <c r="B5" s="18">
        <v>36181.8718</v>
      </c>
      <c r="C5" s="19">
        <v>369</v>
      </c>
      <c r="D5" s="19">
        <v>7453</v>
      </c>
      <c r="E5" s="19">
        <v>133309</v>
      </c>
      <c r="F5" s="19">
        <v>5355277</v>
      </c>
      <c r="G5" s="19">
        <v>20802622</v>
      </c>
      <c r="H5" s="20">
        <v>9.55</v>
      </c>
      <c r="I5" s="19">
        <v>10734609</v>
      </c>
      <c r="J5" s="19">
        <v>10068013</v>
      </c>
      <c r="K5" s="20">
        <v>106.62</v>
      </c>
      <c r="L5" s="20">
        <v>3.88</v>
      </c>
      <c r="M5" s="20">
        <v>574.95</v>
      </c>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row>
    <row r="6" spans="1:41" ht="12">
      <c r="A6" s="2" t="s">
        <v>57</v>
      </c>
      <c r="B6" s="18">
        <v>36181.8718</v>
      </c>
      <c r="C6" s="19">
        <v>369</v>
      </c>
      <c r="D6" s="19">
        <v>7496</v>
      </c>
      <c r="E6" s="19">
        <v>134649</v>
      </c>
      <c r="F6" s="19">
        <v>5495888</v>
      </c>
      <c r="G6" s="19">
        <v>20995416</v>
      </c>
      <c r="H6" s="20">
        <v>9.27</v>
      </c>
      <c r="I6" s="19">
        <v>10824161</v>
      </c>
      <c r="J6" s="19">
        <v>10171255</v>
      </c>
      <c r="K6" s="20">
        <v>106.42</v>
      </c>
      <c r="L6" s="20">
        <v>3.82</v>
      </c>
      <c r="M6" s="20">
        <v>580.27</v>
      </c>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row>
    <row r="7" spans="1:41" ht="12">
      <c r="A7" s="2" t="s">
        <v>58</v>
      </c>
      <c r="B7" s="18">
        <v>36181.8718</v>
      </c>
      <c r="C7" s="19">
        <v>369</v>
      </c>
      <c r="D7" s="19">
        <v>7569</v>
      </c>
      <c r="E7" s="19">
        <v>136099</v>
      </c>
      <c r="F7" s="19">
        <v>5648562</v>
      </c>
      <c r="G7" s="19">
        <v>21177874</v>
      </c>
      <c r="H7" s="20">
        <v>8.69</v>
      </c>
      <c r="I7" s="19">
        <v>10907032</v>
      </c>
      <c r="J7" s="19">
        <v>10270842</v>
      </c>
      <c r="K7" s="20">
        <v>106.19</v>
      </c>
      <c r="L7" s="20">
        <v>3.75</v>
      </c>
      <c r="M7" s="20">
        <v>585.32</v>
      </c>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row>
    <row r="8" spans="1:41" ht="12">
      <c r="A8" s="2" t="s">
        <v>59</v>
      </c>
      <c r="B8" s="18">
        <v>36181.8718</v>
      </c>
      <c r="C8" s="19">
        <v>369</v>
      </c>
      <c r="D8" s="19">
        <v>7569</v>
      </c>
      <c r="E8" s="19">
        <v>137254</v>
      </c>
      <c r="F8" s="19">
        <v>5819155</v>
      </c>
      <c r="G8" s="19">
        <v>21357431</v>
      </c>
      <c r="H8" s="20">
        <v>8.48</v>
      </c>
      <c r="I8" s="19">
        <v>10990657</v>
      </c>
      <c r="J8" s="19">
        <v>10366774</v>
      </c>
      <c r="K8" s="20">
        <v>106.02</v>
      </c>
      <c r="L8" s="20">
        <v>3.67</v>
      </c>
      <c r="M8" s="20">
        <v>590.28</v>
      </c>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row>
    <row r="9" spans="1:41" s="9" customFormat="1" ht="12">
      <c r="A9" s="4" t="s">
        <v>60</v>
      </c>
      <c r="B9" s="5">
        <v>36181.8718</v>
      </c>
      <c r="C9" s="6">
        <v>369</v>
      </c>
      <c r="D9" s="6">
        <v>7569</v>
      </c>
      <c r="E9" s="6">
        <v>139125</v>
      </c>
      <c r="F9" s="6">
        <v>6021783</v>
      </c>
      <c r="G9" s="6">
        <v>21525433</v>
      </c>
      <c r="H9" s="7">
        <v>7.87</v>
      </c>
      <c r="I9" s="6">
        <v>11065798</v>
      </c>
      <c r="J9" s="6">
        <v>10459635</v>
      </c>
      <c r="K9" s="7">
        <v>105.8</v>
      </c>
      <c r="L9" s="7">
        <v>3.57</v>
      </c>
      <c r="M9" s="7">
        <v>594.92</v>
      </c>
      <c r="N9" s="8"/>
      <c r="O9" s="8"/>
      <c r="P9" s="8"/>
      <c r="Q9" s="8"/>
      <c r="R9" s="8"/>
      <c r="S9" s="8"/>
      <c r="T9" s="8"/>
      <c r="U9" s="8"/>
      <c r="V9" s="8"/>
      <c r="W9" s="8"/>
      <c r="X9" s="8"/>
      <c r="Y9" s="8"/>
      <c r="Z9" s="8"/>
      <c r="AA9" s="8"/>
      <c r="AB9" s="8"/>
      <c r="AC9" s="8"/>
      <c r="AD9" s="8"/>
      <c r="AE9" s="8"/>
      <c r="AF9" s="8"/>
      <c r="AG9" s="8"/>
      <c r="AH9" s="8"/>
      <c r="AI9" s="8"/>
      <c r="AJ9" s="8"/>
      <c r="AK9" s="8"/>
      <c r="AL9" s="8"/>
      <c r="AM9" s="8"/>
      <c r="AN9" s="8"/>
      <c r="AO9" s="8"/>
    </row>
    <row r="10" spans="1:41" ht="12">
      <c r="A10" s="2" t="s">
        <v>61</v>
      </c>
      <c r="B10" s="18">
        <v>36188.0354</v>
      </c>
      <c r="C10" s="19">
        <v>369</v>
      </c>
      <c r="D10" s="19">
        <v>7569</v>
      </c>
      <c r="E10" s="19">
        <v>139926</v>
      </c>
      <c r="F10" s="19">
        <v>6204343</v>
      </c>
      <c r="G10" s="19">
        <v>21742815</v>
      </c>
      <c r="H10" s="20">
        <v>10.1</v>
      </c>
      <c r="I10" s="19">
        <v>11163764</v>
      </c>
      <c r="J10" s="19">
        <v>10579051</v>
      </c>
      <c r="K10" s="20">
        <v>105.53</v>
      </c>
      <c r="L10" s="20">
        <v>3.5</v>
      </c>
      <c r="M10" s="20">
        <v>600.83</v>
      </c>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row>
    <row r="11" spans="1:41" ht="12">
      <c r="A11" s="2" t="s">
        <v>62</v>
      </c>
      <c r="B11" s="18">
        <v>36188.0354</v>
      </c>
      <c r="C11" s="19">
        <v>369</v>
      </c>
      <c r="D11" s="19">
        <v>7755</v>
      </c>
      <c r="E11" s="19">
        <v>143104</v>
      </c>
      <c r="F11" s="19">
        <v>6369768</v>
      </c>
      <c r="G11" s="19">
        <v>21928591</v>
      </c>
      <c r="H11" s="20">
        <v>8.54</v>
      </c>
      <c r="I11" s="19">
        <v>11243408</v>
      </c>
      <c r="J11" s="19">
        <v>10685183</v>
      </c>
      <c r="K11" s="20">
        <v>105.22</v>
      </c>
      <c r="L11" s="20">
        <v>3.44</v>
      </c>
      <c r="M11" s="20">
        <v>605.96</v>
      </c>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row>
    <row r="12" spans="1:41" ht="12">
      <c r="A12" s="2" t="s">
        <v>63</v>
      </c>
      <c r="B12" s="18">
        <v>36188.0354</v>
      </c>
      <c r="C12" s="19">
        <v>369</v>
      </c>
      <c r="D12" s="19">
        <v>7755</v>
      </c>
      <c r="E12" s="19">
        <v>143471</v>
      </c>
      <c r="F12" s="19">
        <v>6532466</v>
      </c>
      <c r="G12" s="19">
        <v>22092387</v>
      </c>
      <c r="H12" s="20">
        <v>7.47</v>
      </c>
      <c r="I12" s="19">
        <v>11312728</v>
      </c>
      <c r="J12" s="19">
        <v>10779659</v>
      </c>
      <c r="K12" s="20">
        <v>104.95</v>
      </c>
      <c r="L12" s="20">
        <v>3.38</v>
      </c>
      <c r="M12" s="20">
        <v>610.49</v>
      </c>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row>
    <row r="13" spans="1:41" s="9" customFormat="1" ht="12">
      <c r="A13" s="2" t="s">
        <v>64</v>
      </c>
      <c r="B13" s="18">
        <v>36188.0354</v>
      </c>
      <c r="C13" s="19">
        <v>369</v>
      </c>
      <c r="D13" s="19">
        <v>7756</v>
      </c>
      <c r="E13" s="19">
        <v>144112</v>
      </c>
      <c r="F13" s="19">
        <v>6681685</v>
      </c>
      <c r="G13" s="19">
        <v>22276672</v>
      </c>
      <c r="H13" s="20">
        <v>8.34</v>
      </c>
      <c r="I13" s="19">
        <v>11392050</v>
      </c>
      <c r="J13" s="19">
        <v>10884622</v>
      </c>
      <c r="K13" s="20">
        <v>104.66</v>
      </c>
      <c r="L13" s="20">
        <v>3.33</v>
      </c>
      <c r="M13" s="20">
        <v>615.58</v>
      </c>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row>
    <row r="14" spans="1:41" ht="12" hidden="1">
      <c r="A14" s="54" t="s">
        <v>67</v>
      </c>
      <c r="B14" s="10">
        <v>36188.0354</v>
      </c>
      <c r="C14" s="11">
        <v>369</v>
      </c>
      <c r="D14" s="11">
        <v>7755</v>
      </c>
      <c r="E14" s="11">
        <v>143764</v>
      </c>
      <c r="F14" s="11">
        <v>6541419</v>
      </c>
      <c r="G14" s="11">
        <v>22106240</v>
      </c>
      <c r="H14" s="12">
        <v>0.63</v>
      </c>
      <c r="I14" s="11">
        <v>11318602</v>
      </c>
      <c r="J14" s="11">
        <v>10787638</v>
      </c>
      <c r="K14" s="12">
        <v>104.92</v>
      </c>
      <c r="L14" s="12">
        <v>3.38</v>
      </c>
      <c r="M14" s="12">
        <v>610.87</v>
      </c>
      <c r="N14" s="13"/>
      <c r="O14" s="13"/>
      <c r="P14" s="13"/>
      <c r="Q14" s="13"/>
      <c r="R14" s="13"/>
      <c r="S14" s="13"/>
      <c r="T14" s="13"/>
      <c r="U14" s="13"/>
      <c r="V14" s="13"/>
      <c r="W14" s="13"/>
      <c r="X14" s="13"/>
      <c r="Y14" s="13"/>
      <c r="Z14" s="13"/>
      <c r="AA14" s="13"/>
      <c r="AB14" s="13"/>
      <c r="AC14" s="21"/>
      <c r="AD14" s="21"/>
      <c r="AE14" s="21"/>
      <c r="AF14" s="21"/>
      <c r="AG14" s="21"/>
      <c r="AH14" s="21"/>
      <c r="AI14" s="21"/>
      <c r="AJ14" s="21"/>
      <c r="AK14" s="21"/>
      <c r="AL14" s="21"/>
      <c r="AM14" s="21"/>
      <c r="AN14" s="21"/>
      <c r="AO14" s="21"/>
    </row>
    <row r="15" spans="1:41" ht="12" hidden="1">
      <c r="A15" s="54" t="s">
        <v>68</v>
      </c>
      <c r="B15" s="10">
        <v>36188.0354</v>
      </c>
      <c r="C15" s="11">
        <v>369</v>
      </c>
      <c r="D15" s="11">
        <v>7755</v>
      </c>
      <c r="E15" s="11">
        <v>143800</v>
      </c>
      <c r="F15" s="11">
        <v>6549023</v>
      </c>
      <c r="G15" s="11">
        <v>22119943</v>
      </c>
      <c r="H15" s="12">
        <v>0.62</v>
      </c>
      <c r="I15" s="11">
        <v>11324434</v>
      </c>
      <c r="J15" s="11">
        <v>10795509</v>
      </c>
      <c r="K15" s="12">
        <v>104.9</v>
      </c>
      <c r="L15" s="12">
        <v>3.38</v>
      </c>
      <c r="M15" s="12">
        <v>611.25</v>
      </c>
      <c r="N15" s="13"/>
      <c r="O15" s="13"/>
      <c r="P15" s="13"/>
      <c r="Q15" s="13"/>
      <c r="R15" s="13"/>
      <c r="S15" s="13"/>
      <c r="T15" s="13"/>
      <c r="U15" s="13"/>
      <c r="V15" s="13"/>
      <c r="W15" s="13"/>
      <c r="X15" s="13"/>
      <c r="Y15" s="13"/>
      <c r="Z15" s="13"/>
      <c r="AA15" s="13"/>
      <c r="AB15" s="13"/>
      <c r="AC15" s="21"/>
      <c r="AD15" s="21"/>
      <c r="AE15" s="21"/>
      <c r="AF15" s="21"/>
      <c r="AG15" s="21"/>
      <c r="AH15" s="21"/>
      <c r="AI15" s="21"/>
      <c r="AJ15" s="21"/>
      <c r="AK15" s="21"/>
      <c r="AL15" s="21"/>
      <c r="AM15" s="21"/>
      <c r="AN15" s="21"/>
      <c r="AO15" s="21"/>
    </row>
    <row r="16" spans="1:41" ht="12" hidden="1">
      <c r="A16" s="54" t="s">
        <v>69</v>
      </c>
      <c r="B16" s="10">
        <v>36188.0354</v>
      </c>
      <c r="C16" s="11">
        <v>369</v>
      </c>
      <c r="D16" s="11">
        <v>7755</v>
      </c>
      <c r="E16" s="11">
        <v>143810</v>
      </c>
      <c r="F16" s="11">
        <v>6562307</v>
      </c>
      <c r="G16" s="11">
        <v>22134777</v>
      </c>
      <c r="H16" s="12">
        <v>0.67</v>
      </c>
      <c r="I16" s="11">
        <v>11330705</v>
      </c>
      <c r="J16" s="11">
        <v>10804072</v>
      </c>
      <c r="K16" s="12">
        <v>104.87</v>
      </c>
      <c r="L16" s="12">
        <v>3.37</v>
      </c>
      <c r="M16" s="12">
        <v>611.66</v>
      </c>
      <c r="N16" s="13"/>
      <c r="O16" s="13"/>
      <c r="P16" s="13"/>
      <c r="Q16" s="13"/>
      <c r="R16" s="13"/>
      <c r="S16" s="13"/>
      <c r="T16" s="13"/>
      <c r="U16" s="13"/>
      <c r="V16" s="13"/>
      <c r="W16" s="13"/>
      <c r="X16" s="13"/>
      <c r="Y16" s="13"/>
      <c r="Z16" s="13"/>
      <c r="AA16" s="13"/>
      <c r="AB16" s="13"/>
      <c r="AC16" s="21"/>
      <c r="AD16" s="21"/>
      <c r="AE16" s="21"/>
      <c r="AF16" s="21"/>
      <c r="AG16" s="21"/>
      <c r="AH16" s="21"/>
      <c r="AI16" s="21"/>
      <c r="AJ16" s="21"/>
      <c r="AK16" s="21"/>
      <c r="AL16" s="21"/>
      <c r="AM16" s="21"/>
      <c r="AN16" s="21"/>
      <c r="AO16" s="21"/>
    </row>
    <row r="17" spans="1:41" ht="12" hidden="1">
      <c r="A17" s="54" t="s">
        <v>70</v>
      </c>
      <c r="B17" s="10">
        <v>36188.0354</v>
      </c>
      <c r="C17" s="11">
        <v>369</v>
      </c>
      <c r="D17" s="11">
        <v>7755</v>
      </c>
      <c r="E17" s="11">
        <v>143820</v>
      </c>
      <c r="F17" s="11">
        <v>6575670</v>
      </c>
      <c r="G17" s="11">
        <v>22146733</v>
      </c>
      <c r="H17" s="12">
        <v>0.54</v>
      </c>
      <c r="I17" s="11">
        <v>11335767</v>
      </c>
      <c r="J17" s="11">
        <v>10810966</v>
      </c>
      <c r="K17" s="12">
        <v>104.85</v>
      </c>
      <c r="L17" s="12">
        <v>3.37</v>
      </c>
      <c r="M17" s="12">
        <v>611.99</v>
      </c>
      <c r="N17" s="13"/>
      <c r="O17" s="13"/>
      <c r="P17" s="13"/>
      <c r="Q17" s="13"/>
      <c r="R17" s="13"/>
      <c r="S17" s="13"/>
      <c r="T17" s="13"/>
      <c r="U17" s="13"/>
      <c r="V17" s="13"/>
      <c r="W17" s="13"/>
      <c r="X17" s="13"/>
      <c r="Y17" s="13"/>
      <c r="Z17" s="13"/>
      <c r="AA17" s="13"/>
      <c r="AB17" s="13"/>
      <c r="AC17" s="21"/>
      <c r="AD17" s="21"/>
      <c r="AE17" s="21"/>
      <c r="AF17" s="21"/>
      <c r="AG17" s="21"/>
      <c r="AH17" s="21"/>
      <c r="AI17" s="21"/>
      <c r="AJ17" s="21"/>
      <c r="AK17" s="21"/>
      <c r="AL17" s="21"/>
      <c r="AM17" s="21"/>
      <c r="AN17" s="21"/>
      <c r="AO17" s="21"/>
    </row>
    <row r="18" spans="1:41" ht="12" hidden="1">
      <c r="A18" s="54" t="s">
        <v>71</v>
      </c>
      <c r="B18" s="10">
        <v>36188.0354</v>
      </c>
      <c r="C18" s="11">
        <v>369</v>
      </c>
      <c r="D18" s="11">
        <v>7756</v>
      </c>
      <c r="E18" s="11">
        <v>143884</v>
      </c>
      <c r="F18" s="11">
        <v>6592549</v>
      </c>
      <c r="G18" s="11">
        <v>22159658</v>
      </c>
      <c r="H18" s="12">
        <v>0.58</v>
      </c>
      <c r="I18" s="11">
        <v>11341346</v>
      </c>
      <c r="J18" s="11">
        <v>10818312</v>
      </c>
      <c r="K18" s="12">
        <v>104.83</v>
      </c>
      <c r="L18" s="12">
        <v>3.36</v>
      </c>
      <c r="M18" s="12">
        <v>612.35</v>
      </c>
      <c r="N18" s="13"/>
      <c r="O18" s="13"/>
      <c r="P18" s="13"/>
      <c r="Q18" s="13"/>
      <c r="R18" s="13"/>
      <c r="S18" s="13"/>
      <c r="T18" s="13"/>
      <c r="U18" s="13"/>
      <c r="V18" s="13"/>
      <c r="W18" s="13"/>
      <c r="X18" s="13"/>
      <c r="Y18" s="13"/>
      <c r="Z18" s="13"/>
      <c r="AA18" s="13"/>
      <c r="AB18" s="13"/>
      <c r="AC18" s="21"/>
      <c r="AD18" s="21"/>
      <c r="AE18" s="21"/>
      <c r="AF18" s="21"/>
      <c r="AG18" s="21"/>
      <c r="AH18" s="21"/>
      <c r="AI18" s="21"/>
      <c r="AJ18" s="21"/>
      <c r="AK18" s="21"/>
      <c r="AL18" s="21"/>
      <c r="AM18" s="21"/>
      <c r="AN18" s="21"/>
      <c r="AO18" s="21"/>
    </row>
    <row r="19" spans="1:41" ht="12" hidden="1">
      <c r="A19" s="54" t="s">
        <v>72</v>
      </c>
      <c r="B19" s="10">
        <v>36188.0354</v>
      </c>
      <c r="C19" s="11">
        <v>369</v>
      </c>
      <c r="D19" s="11">
        <v>7756</v>
      </c>
      <c r="E19" s="11">
        <v>143928</v>
      </c>
      <c r="F19" s="11">
        <v>6610016</v>
      </c>
      <c r="G19" s="11">
        <v>22172529</v>
      </c>
      <c r="H19" s="12">
        <v>0.58</v>
      </c>
      <c r="I19" s="11">
        <v>11346841</v>
      </c>
      <c r="J19" s="11">
        <v>10825688</v>
      </c>
      <c r="K19" s="12">
        <v>104.81</v>
      </c>
      <c r="L19" s="12">
        <v>3.35</v>
      </c>
      <c r="M19" s="12">
        <v>612.7</v>
      </c>
      <c r="N19" s="13"/>
      <c r="O19" s="13"/>
      <c r="P19" s="13"/>
      <c r="Q19" s="13"/>
      <c r="R19" s="13"/>
      <c r="S19" s="13"/>
      <c r="T19" s="13"/>
      <c r="U19" s="13"/>
      <c r="V19" s="13"/>
      <c r="W19" s="13"/>
      <c r="X19" s="13"/>
      <c r="Y19" s="13"/>
      <c r="Z19" s="13"/>
      <c r="AA19" s="13"/>
      <c r="AB19" s="13"/>
      <c r="AC19" s="21"/>
      <c r="AD19" s="21"/>
      <c r="AE19" s="21"/>
      <c r="AF19" s="21"/>
      <c r="AG19" s="21"/>
      <c r="AH19" s="21"/>
      <c r="AI19" s="21"/>
      <c r="AJ19" s="21"/>
      <c r="AK19" s="21"/>
      <c r="AL19" s="21"/>
      <c r="AM19" s="21"/>
      <c r="AN19" s="21"/>
      <c r="AO19" s="21"/>
    </row>
    <row r="20" spans="1:41" ht="12" hidden="1">
      <c r="A20" s="54" t="s">
        <v>73</v>
      </c>
      <c r="B20" s="10">
        <v>36188.0354</v>
      </c>
      <c r="C20" s="11">
        <v>369</v>
      </c>
      <c r="D20" s="11">
        <v>7756</v>
      </c>
      <c r="E20" s="11">
        <v>143940</v>
      </c>
      <c r="F20" s="11">
        <v>6623569</v>
      </c>
      <c r="G20" s="11">
        <v>22188176</v>
      </c>
      <c r="H20" s="12">
        <v>0.71</v>
      </c>
      <c r="I20" s="11">
        <v>11353478</v>
      </c>
      <c r="J20" s="11">
        <v>10834698</v>
      </c>
      <c r="K20" s="12">
        <v>104.79</v>
      </c>
      <c r="L20" s="12">
        <v>3.35</v>
      </c>
      <c r="M20" s="12">
        <v>613.14</v>
      </c>
      <c r="N20" s="13"/>
      <c r="O20" s="13"/>
      <c r="P20" s="13"/>
      <c r="Q20" s="13"/>
      <c r="R20" s="13"/>
      <c r="S20" s="13"/>
      <c r="T20" s="13"/>
      <c r="U20" s="13"/>
      <c r="V20" s="13"/>
      <c r="W20" s="13"/>
      <c r="X20" s="13"/>
      <c r="Y20" s="13"/>
      <c r="Z20" s="13"/>
      <c r="AA20" s="13"/>
      <c r="AB20" s="13"/>
      <c r="AC20" s="21"/>
      <c r="AD20" s="21"/>
      <c r="AE20" s="21"/>
      <c r="AF20" s="21"/>
      <c r="AG20" s="21"/>
      <c r="AH20" s="21"/>
      <c r="AI20" s="21"/>
      <c r="AJ20" s="21"/>
      <c r="AK20" s="21"/>
      <c r="AL20" s="21"/>
      <c r="AM20" s="21"/>
      <c r="AN20" s="21"/>
      <c r="AO20" s="21"/>
    </row>
    <row r="21" spans="1:41" ht="12" hidden="1">
      <c r="A21" s="54" t="s">
        <v>74</v>
      </c>
      <c r="B21" s="10">
        <v>36188.0354</v>
      </c>
      <c r="C21" s="11">
        <v>369</v>
      </c>
      <c r="D21" s="11">
        <v>7756</v>
      </c>
      <c r="E21" s="11">
        <v>144095</v>
      </c>
      <c r="F21" s="11">
        <v>6636586</v>
      </c>
      <c r="G21" s="11">
        <v>22203034</v>
      </c>
      <c r="H21" s="12">
        <v>0.67</v>
      </c>
      <c r="I21" s="11">
        <v>11359614</v>
      </c>
      <c r="J21" s="11">
        <v>10843420</v>
      </c>
      <c r="K21" s="12">
        <v>104.76</v>
      </c>
      <c r="L21" s="12">
        <v>3.35</v>
      </c>
      <c r="M21" s="12">
        <v>613.55</v>
      </c>
      <c r="N21" s="13"/>
      <c r="O21" s="13"/>
      <c r="P21" s="13"/>
      <c r="Q21" s="13"/>
      <c r="R21" s="13"/>
      <c r="S21" s="13"/>
      <c r="T21" s="13"/>
      <c r="U21" s="13"/>
      <c r="V21" s="13"/>
      <c r="W21" s="13"/>
      <c r="X21" s="13"/>
      <c r="Y21" s="13"/>
      <c r="Z21" s="13"/>
      <c r="AA21" s="13"/>
      <c r="AB21" s="13"/>
      <c r="AC21" s="21"/>
      <c r="AD21" s="21"/>
      <c r="AE21" s="21"/>
      <c r="AF21" s="21"/>
      <c r="AG21" s="21"/>
      <c r="AH21" s="21"/>
      <c r="AI21" s="21"/>
      <c r="AJ21" s="21"/>
      <c r="AK21" s="21"/>
      <c r="AL21" s="21"/>
      <c r="AM21" s="21"/>
      <c r="AN21" s="21"/>
      <c r="AO21" s="21"/>
    </row>
    <row r="22" spans="1:41" ht="12" hidden="1">
      <c r="A22" s="54" t="s">
        <v>75</v>
      </c>
      <c r="B22" s="10">
        <v>36188.0354</v>
      </c>
      <c r="C22" s="11">
        <v>369</v>
      </c>
      <c r="D22" s="11">
        <v>7756</v>
      </c>
      <c r="E22" s="11">
        <v>144105</v>
      </c>
      <c r="F22" s="11">
        <v>6649289</v>
      </c>
      <c r="G22" s="11">
        <v>22218949</v>
      </c>
      <c r="H22" s="12">
        <v>0.72</v>
      </c>
      <c r="I22" s="11">
        <v>11366464</v>
      </c>
      <c r="J22" s="11">
        <v>10852485</v>
      </c>
      <c r="K22" s="12">
        <v>104.74</v>
      </c>
      <c r="L22" s="12">
        <v>3.34</v>
      </c>
      <c r="M22" s="12">
        <v>613.99</v>
      </c>
      <c r="N22" s="13"/>
      <c r="O22" s="13"/>
      <c r="P22" s="13"/>
      <c r="Q22" s="13"/>
      <c r="R22" s="13"/>
      <c r="S22" s="13"/>
      <c r="T22" s="13"/>
      <c r="U22" s="13"/>
      <c r="V22" s="13"/>
      <c r="W22" s="13"/>
      <c r="X22" s="13"/>
      <c r="Y22" s="13"/>
      <c r="Z22" s="13"/>
      <c r="AA22" s="13"/>
      <c r="AB22" s="13"/>
      <c r="AC22" s="21"/>
      <c r="AD22" s="21"/>
      <c r="AE22" s="21"/>
      <c r="AF22" s="21"/>
      <c r="AG22" s="21"/>
      <c r="AH22" s="21"/>
      <c r="AI22" s="21"/>
      <c r="AJ22" s="21"/>
      <c r="AK22" s="21"/>
      <c r="AL22" s="21"/>
      <c r="AM22" s="21"/>
      <c r="AN22" s="21"/>
      <c r="AO22" s="21"/>
    </row>
    <row r="23" spans="1:41" ht="12" hidden="1">
      <c r="A23" s="54" t="s">
        <v>76</v>
      </c>
      <c r="B23" s="10">
        <v>36188.0354</v>
      </c>
      <c r="C23" s="11">
        <v>369</v>
      </c>
      <c r="D23" s="11">
        <v>7756</v>
      </c>
      <c r="E23" s="11">
        <v>144110</v>
      </c>
      <c r="F23" s="11">
        <v>6660253</v>
      </c>
      <c r="G23" s="11">
        <v>22237846</v>
      </c>
      <c r="H23" s="12">
        <v>0.85</v>
      </c>
      <c r="I23" s="11">
        <v>11374751</v>
      </c>
      <c r="J23" s="11">
        <v>10863095</v>
      </c>
      <c r="K23" s="12">
        <v>104.71</v>
      </c>
      <c r="L23" s="12">
        <v>3.34</v>
      </c>
      <c r="M23" s="12">
        <v>614.51</v>
      </c>
      <c r="N23" s="13"/>
      <c r="O23" s="13"/>
      <c r="P23" s="13"/>
      <c r="Q23" s="13"/>
      <c r="R23" s="13"/>
      <c r="S23" s="13"/>
      <c r="T23" s="13"/>
      <c r="U23" s="13"/>
      <c r="V23" s="13"/>
      <c r="W23" s="13"/>
      <c r="X23" s="13"/>
      <c r="Y23" s="13"/>
      <c r="Z23" s="13"/>
      <c r="AA23" s="13"/>
      <c r="AB23" s="13"/>
      <c r="AC23" s="21"/>
      <c r="AD23" s="21"/>
      <c r="AE23" s="21"/>
      <c r="AF23" s="21"/>
      <c r="AG23" s="21"/>
      <c r="AH23" s="21"/>
      <c r="AI23" s="21"/>
      <c r="AJ23" s="21"/>
      <c r="AK23" s="21"/>
      <c r="AL23" s="21"/>
      <c r="AM23" s="21"/>
      <c r="AN23" s="21"/>
      <c r="AO23" s="21"/>
    </row>
    <row r="24" spans="1:41" ht="12" hidden="1">
      <c r="A24" s="54" t="s">
        <v>77</v>
      </c>
      <c r="B24" s="10">
        <v>36188.0354</v>
      </c>
      <c r="C24" s="11">
        <v>369</v>
      </c>
      <c r="D24" s="11">
        <v>7756</v>
      </c>
      <c r="E24" s="11">
        <v>144112</v>
      </c>
      <c r="F24" s="11">
        <v>6669940</v>
      </c>
      <c r="G24" s="11">
        <v>22256788</v>
      </c>
      <c r="H24" s="12">
        <v>0.85</v>
      </c>
      <c r="I24" s="11">
        <v>11383340</v>
      </c>
      <c r="J24" s="11">
        <v>10873448</v>
      </c>
      <c r="K24" s="12">
        <v>104.69</v>
      </c>
      <c r="L24" s="12">
        <v>3.34</v>
      </c>
      <c r="M24" s="12">
        <v>615.03</v>
      </c>
      <c r="N24" s="13"/>
      <c r="O24" s="13"/>
      <c r="P24" s="13"/>
      <c r="Q24" s="13"/>
      <c r="R24" s="13"/>
      <c r="S24" s="13"/>
      <c r="T24" s="13"/>
      <c r="U24" s="13"/>
      <c r="V24" s="13"/>
      <c r="W24" s="13"/>
      <c r="X24" s="13"/>
      <c r="Y24" s="13"/>
      <c r="Z24" s="13"/>
      <c r="AA24" s="13"/>
      <c r="AB24" s="13"/>
      <c r="AC24" s="21"/>
      <c r="AD24" s="21"/>
      <c r="AE24" s="21"/>
      <c r="AF24" s="21"/>
      <c r="AG24" s="21"/>
      <c r="AH24" s="21"/>
      <c r="AI24" s="21"/>
      <c r="AJ24" s="21"/>
      <c r="AK24" s="21"/>
      <c r="AL24" s="21"/>
      <c r="AM24" s="21"/>
      <c r="AN24" s="21"/>
      <c r="AO24" s="21"/>
    </row>
    <row r="25" spans="1:41" ht="12" hidden="1">
      <c r="A25" s="54" t="s">
        <v>78</v>
      </c>
      <c r="B25" s="10">
        <v>36188.0354</v>
      </c>
      <c r="C25" s="11">
        <v>369</v>
      </c>
      <c r="D25" s="11">
        <v>7756</v>
      </c>
      <c r="E25" s="11">
        <v>144112</v>
      </c>
      <c r="F25" s="11">
        <v>6681685</v>
      </c>
      <c r="G25" s="11">
        <v>22276672</v>
      </c>
      <c r="H25" s="12">
        <v>0.89</v>
      </c>
      <c r="I25" s="11">
        <v>11392050</v>
      </c>
      <c r="J25" s="11">
        <v>10884622</v>
      </c>
      <c r="K25" s="12">
        <v>104.66</v>
      </c>
      <c r="L25" s="12">
        <v>3.33</v>
      </c>
      <c r="M25" s="12">
        <v>615.58</v>
      </c>
      <c r="N25" s="13"/>
      <c r="O25" s="13"/>
      <c r="P25" s="13"/>
      <c r="Q25" s="13"/>
      <c r="R25" s="13"/>
      <c r="S25" s="13"/>
      <c r="T25" s="13"/>
      <c r="U25" s="13"/>
      <c r="V25" s="13"/>
      <c r="W25" s="13"/>
      <c r="X25" s="13"/>
      <c r="Y25" s="13"/>
      <c r="Z25" s="13"/>
      <c r="AA25" s="13"/>
      <c r="AB25" s="13"/>
      <c r="AC25" s="21"/>
      <c r="AD25" s="21"/>
      <c r="AE25" s="21"/>
      <c r="AF25" s="21"/>
      <c r="AG25" s="21"/>
      <c r="AH25" s="21"/>
      <c r="AI25" s="21"/>
      <c r="AJ25" s="21"/>
      <c r="AK25" s="21"/>
      <c r="AL25" s="21"/>
      <c r="AM25" s="21"/>
      <c r="AN25" s="21"/>
      <c r="AO25" s="21"/>
    </row>
    <row r="26" spans="1:41" s="9" customFormat="1" ht="12">
      <c r="A26" s="4" t="s">
        <v>65</v>
      </c>
      <c r="B26" s="5">
        <v>36188.0354</v>
      </c>
      <c r="C26" s="6">
        <v>369</v>
      </c>
      <c r="D26" s="6">
        <v>7775</v>
      </c>
      <c r="E26" s="6">
        <v>145196</v>
      </c>
      <c r="F26" s="6">
        <v>6802281</v>
      </c>
      <c r="G26" s="6">
        <v>22405568</v>
      </c>
      <c r="H26" s="7">
        <v>5.79</v>
      </c>
      <c r="I26" s="6">
        <v>11441651</v>
      </c>
      <c r="J26" s="6">
        <v>10963917</v>
      </c>
      <c r="K26" s="7">
        <v>104.36</v>
      </c>
      <c r="L26" s="7">
        <v>3.29</v>
      </c>
      <c r="M26" s="7">
        <v>619.14</v>
      </c>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row>
    <row r="27" spans="1:41" ht="12" hidden="1">
      <c r="A27" s="54" t="s">
        <v>67</v>
      </c>
      <c r="B27" s="10">
        <v>36188.0354</v>
      </c>
      <c r="C27" s="11">
        <v>369</v>
      </c>
      <c r="D27" s="11">
        <v>7756</v>
      </c>
      <c r="E27" s="11">
        <v>144184</v>
      </c>
      <c r="F27" s="11">
        <v>6689656</v>
      </c>
      <c r="G27" s="11">
        <v>22290225</v>
      </c>
      <c r="H27" s="12">
        <v>0.61</v>
      </c>
      <c r="I27" s="11">
        <v>11397654</v>
      </c>
      <c r="J27" s="11">
        <v>10892571</v>
      </c>
      <c r="K27" s="12">
        <v>104.64</v>
      </c>
      <c r="L27" s="12">
        <v>3.33</v>
      </c>
      <c r="M27" s="12">
        <v>615.96</v>
      </c>
      <c r="N27" s="13"/>
      <c r="O27" s="13"/>
      <c r="P27" s="13"/>
      <c r="Q27" s="13"/>
      <c r="R27" s="13"/>
      <c r="S27" s="13"/>
      <c r="T27" s="13"/>
      <c r="U27" s="13"/>
      <c r="V27" s="13"/>
      <c r="W27" s="13"/>
      <c r="X27" s="13"/>
      <c r="Y27" s="13"/>
      <c r="Z27" s="13"/>
      <c r="AA27" s="13"/>
      <c r="AB27" s="13"/>
      <c r="AC27" s="13"/>
      <c r="AD27" s="13"/>
      <c r="AE27" s="13"/>
      <c r="AF27" s="13"/>
      <c r="AG27" s="13"/>
      <c r="AH27" s="13"/>
      <c r="AI27" s="13"/>
      <c r="AJ27" s="13"/>
      <c r="AK27" s="21"/>
      <c r="AL27" s="21"/>
      <c r="AM27" s="21"/>
      <c r="AN27" s="21"/>
      <c r="AO27" s="21"/>
    </row>
    <row r="28" spans="1:41" ht="12" hidden="1">
      <c r="A28" s="54" t="s">
        <v>68</v>
      </c>
      <c r="B28" s="10">
        <v>36188.0354</v>
      </c>
      <c r="C28" s="11">
        <v>369</v>
      </c>
      <c r="D28" s="11">
        <v>7756</v>
      </c>
      <c r="E28" s="11">
        <v>144192</v>
      </c>
      <c r="F28" s="11">
        <v>6701217</v>
      </c>
      <c r="G28" s="11">
        <v>22298931</v>
      </c>
      <c r="H28" s="12">
        <v>0.39</v>
      </c>
      <c r="I28" s="11">
        <v>11400960</v>
      </c>
      <c r="J28" s="11">
        <v>10897971</v>
      </c>
      <c r="K28" s="12">
        <v>104.62</v>
      </c>
      <c r="L28" s="12">
        <v>3.33</v>
      </c>
      <c r="M28" s="12">
        <v>616.2</v>
      </c>
      <c r="N28" s="13"/>
      <c r="O28" s="13"/>
      <c r="P28" s="13"/>
      <c r="Q28" s="13"/>
      <c r="R28" s="13"/>
      <c r="S28" s="13"/>
      <c r="T28" s="13"/>
      <c r="U28" s="13"/>
      <c r="V28" s="13"/>
      <c r="W28" s="13"/>
      <c r="X28" s="13"/>
      <c r="Y28" s="13"/>
      <c r="Z28" s="13"/>
      <c r="AA28" s="13"/>
      <c r="AB28" s="13"/>
      <c r="AC28" s="13"/>
      <c r="AD28" s="13"/>
      <c r="AE28" s="13"/>
      <c r="AF28" s="13"/>
      <c r="AG28" s="13"/>
      <c r="AH28" s="13"/>
      <c r="AI28" s="13"/>
      <c r="AJ28" s="13"/>
      <c r="AK28" s="21"/>
      <c r="AL28" s="21"/>
      <c r="AM28" s="21"/>
      <c r="AN28" s="21"/>
      <c r="AO28" s="21"/>
    </row>
    <row r="29" spans="1:41" ht="12" hidden="1">
      <c r="A29" s="54" t="s">
        <v>69</v>
      </c>
      <c r="B29" s="10">
        <v>36188.0354</v>
      </c>
      <c r="C29" s="11">
        <v>369</v>
      </c>
      <c r="D29" s="11">
        <v>7756</v>
      </c>
      <c r="E29" s="11">
        <v>144292</v>
      </c>
      <c r="F29" s="11">
        <v>6713987</v>
      </c>
      <c r="G29" s="11">
        <v>22308497</v>
      </c>
      <c r="H29" s="12">
        <v>0.43</v>
      </c>
      <c r="I29" s="11">
        <v>11404334</v>
      </c>
      <c r="J29" s="11">
        <v>10904163</v>
      </c>
      <c r="K29" s="12">
        <v>104.59</v>
      </c>
      <c r="L29" s="12">
        <v>3.32</v>
      </c>
      <c r="M29" s="12">
        <v>616.46</v>
      </c>
      <c r="N29" s="13"/>
      <c r="O29" s="13"/>
      <c r="P29" s="13"/>
      <c r="Q29" s="13"/>
      <c r="R29" s="13"/>
      <c r="S29" s="13"/>
      <c r="T29" s="13"/>
      <c r="U29" s="13"/>
      <c r="V29" s="13"/>
      <c r="W29" s="13"/>
      <c r="X29" s="13"/>
      <c r="Y29" s="13"/>
      <c r="Z29" s="13"/>
      <c r="AA29" s="13"/>
      <c r="AB29" s="13"/>
      <c r="AC29" s="13"/>
      <c r="AD29" s="13"/>
      <c r="AE29" s="13"/>
      <c r="AF29" s="13"/>
      <c r="AG29" s="13"/>
      <c r="AH29" s="13"/>
      <c r="AI29" s="13"/>
      <c r="AJ29" s="13"/>
      <c r="AK29" s="21"/>
      <c r="AL29" s="21"/>
      <c r="AM29" s="21"/>
      <c r="AN29" s="21"/>
      <c r="AO29" s="21"/>
    </row>
    <row r="30" spans="1:41" ht="12" hidden="1">
      <c r="A30" s="54" t="s">
        <v>70</v>
      </c>
      <c r="B30" s="10">
        <v>36188.0354</v>
      </c>
      <c r="C30" s="11">
        <v>369</v>
      </c>
      <c r="D30" s="11">
        <v>7756</v>
      </c>
      <c r="E30" s="11">
        <v>144306</v>
      </c>
      <c r="F30" s="11">
        <v>6724895</v>
      </c>
      <c r="G30" s="11">
        <v>22318234</v>
      </c>
      <c r="H30" s="12">
        <v>0.44</v>
      </c>
      <c r="I30" s="11">
        <v>11407875</v>
      </c>
      <c r="J30" s="11">
        <v>10910359</v>
      </c>
      <c r="K30" s="12">
        <v>104.56</v>
      </c>
      <c r="L30" s="12">
        <v>3.32</v>
      </c>
      <c r="M30" s="12">
        <v>616.73</v>
      </c>
      <c r="N30" s="13"/>
      <c r="O30" s="13"/>
      <c r="P30" s="13"/>
      <c r="Q30" s="13"/>
      <c r="R30" s="13"/>
      <c r="S30" s="13"/>
      <c r="T30" s="13"/>
      <c r="U30" s="13"/>
      <c r="V30" s="13"/>
      <c r="W30" s="13"/>
      <c r="X30" s="13"/>
      <c r="Y30" s="13"/>
      <c r="Z30" s="13"/>
      <c r="AA30" s="13"/>
      <c r="AB30" s="13"/>
      <c r="AC30" s="13"/>
      <c r="AD30" s="13"/>
      <c r="AE30" s="13"/>
      <c r="AF30" s="13"/>
      <c r="AG30" s="13"/>
      <c r="AH30" s="13"/>
      <c r="AI30" s="13"/>
      <c r="AJ30" s="13"/>
      <c r="AK30" s="21"/>
      <c r="AL30" s="21"/>
      <c r="AM30" s="21"/>
      <c r="AN30" s="21"/>
      <c r="AO30" s="21"/>
    </row>
    <row r="31" spans="1:41" ht="12" hidden="1">
      <c r="A31" s="54" t="s">
        <v>71</v>
      </c>
      <c r="B31" s="10">
        <v>36188.0354</v>
      </c>
      <c r="C31" s="11">
        <v>369</v>
      </c>
      <c r="D31" s="11">
        <v>7758</v>
      </c>
      <c r="E31" s="11">
        <v>144346</v>
      </c>
      <c r="F31" s="11">
        <v>6738529</v>
      </c>
      <c r="G31" s="11">
        <v>22328771</v>
      </c>
      <c r="H31" s="12">
        <v>0.47</v>
      </c>
      <c r="I31" s="11">
        <v>11411802</v>
      </c>
      <c r="J31" s="11">
        <v>10916969</v>
      </c>
      <c r="K31" s="12">
        <v>104.53</v>
      </c>
      <c r="L31" s="12">
        <v>3.31</v>
      </c>
      <c r="M31" s="12">
        <v>617.02</v>
      </c>
      <c r="N31" s="13"/>
      <c r="O31" s="13"/>
      <c r="P31" s="13"/>
      <c r="Q31" s="13"/>
      <c r="R31" s="13"/>
      <c r="S31" s="13"/>
      <c r="T31" s="13"/>
      <c r="U31" s="13"/>
      <c r="V31" s="13"/>
      <c r="W31" s="13"/>
      <c r="X31" s="13"/>
      <c r="Y31" s="13"/>
      <c r="Z31" s="13"/>
      <c r="AA31" s="13"/>
      <c r="AB31" s="13"/>
      <c r="AC31" s="13"/>
      <c r="AD31" s="13"/>
      <c r="AE31" s="13"/>
      <c r="AF31" s="13"/>
      <c r="AG31" s="13"/>
      <c r="AH31" s="13"/>
      <c r="AI31" s="13"/>
      <c r="AJ31" s="13"/>
      <c r="AK31" s="21"/>
      <c r="AL31" s="21"/>
      <c r="AM31" s="21"/>
      <c r="AN31" s="21"/>
      <c r="AO31" s="21"/>
    </row>
    <row r="32" spans="1:41" ht="12" hidden="1">
      <c r="A32" s="54" t="s">
        <v>72</v>
      </c>
      <c r="B32" s="10">
        <v>36188.0354</v>
      </c>
      <c r="C32" s="11">
        <v>369</v>
      </c>
      <c r="D32" s="11">
        <v>7758</v>
      </c>
      <c r="E32" s="11">
        <v>144344</v>
      </c>
      <c r="F32" s="11">
        <v>6750837</v>
      </c>
      <c r="G32" s="11">
        <v>22339536</v>
      </c>
      <c r="H32" s="12">
        <v>0.48</v>
      </c>
      <c r="I32" s="11">
        <v>11416042</v>
      </c>
      <c r="J32" s="11">
        <v>10923494</v>
      </c>
      <c r="K32" s="12">
        <v>104.51</v>
      </c>
      <c r="L32" s="12">
        <v>3.31</v>
      </c>
      <c r="M32" s="12">
        <v>617.32</v>
      </c>
      <c r="N32" s="13"/>
      <c r="O32" s="13"/>
      <c r="P32" s="13"/>
      <c r="Q32" s="13"/>
      <c r="R32" s="13"/>
      <c r="S32" s="13"/>
      <c r="T32" s="13"/>
      <c r="U32" s="13"/>
      <c r="V32" s="13"/>
      <c r="W32" s="13"/>
      <c r="X32" s="13"/>
      <c r="Y32" s="13"/>
      <c r="Z32" s="13"/>
      <c r="AA32" s="13"/>
      <c r="AB32" s="13"/>
      <c r="AC32" s="13"/>
      <c r="AD32" s="13"/>
      <c r="AE32" s="13"/>
      <c r="AF32" s="13"/>
      <c r="AG32" s="13"/>
      <c r="AH32" s="13"/>
      <c r="AI32" s="13"/>
      <c r="AJ32" s="13"/>
      <c r="AK32" s="21"/>
      <c r="AL32" s="21"/>
      <c r="AM32" s="21"/>
      <c r="AN32" s="21"/>
      <c r="AO32" s="21"/>
    </row>
    <row r="33" spans="1:41" ht="12" hidden="1">
      <c r="A33" s="54" t="s">
        <v>73</v>
      </c>
      <c r="B33" s="10">
        <v>36188.0354</v>
      </c>
      <c r="C33" s="11">
        <v>369</v>
      </c>
      <c r="D33" s="11">
        <v>7760</v>
      </c>
      <c r="E33" s="11">
        <v>145022</v>
      </c>
      <c r="F33" s="11">
        <v>6760432</v>
      </c>
      <c r="G33" s="11">
        <v>22350363</v>
      </c>
      <c r="H33" s="12">
        <v>0.48</v>
      </c>
      <c r="I33" s="11">
        <v>11420123</v>
      </c>
      <c r="J33" s="11">
        <v>10930240</v>
      </c>
      <c r="K33" s="12">
        <v>104.48</v>
      </c>
      <c r="L33" s="12">
        <v>3.31</v>
      </c>
      <c r="M33" s="12">
        <v>617.62</v>
      </c>
      <c r="N33" s="13"/>
      <c r="O33" s="13"/>
      <c r="P33" s="13"/>
      <c r="Q33" s="13"/>
      <c r="R33" s="13"/>
      <c r="S33" s="13"/>
      <c r="T33" s="13"/>
      <c r="U33" s="13"/>
      <c r="V33" s="13"/>
      <c r="W33" s="13"/>
      <c r="X33" s="13"/>
      <c r="Y33" s="13"/>
      <c r="Z33" s="13"/>
      <c r="AA33" s="13"/>
      <c r="AB33" s="13"/>
      <c r="AC33" s="13"/>
      <c r="AD33" s="13"/>
      <c r="AE33" s="13"/>
      <c r="AF33" s="13"/>
      <c r="AG33" s="13"/>
      <c r="AH33" s="13"/>
      <c r="AI33" s="13"/>
      <c r="AJ33" s="13"/>
      <c r="AK33" s="21"/>
      <c r="AL33" s="21"/>
      <c r="AM33" s="21"/>
      <c r="AN33" s="21"/>
      <c r="AO33" s="21"/>
    </row>
    <row r="34" spans="1:41" ht="12" hidden="1">
      <c r="A34" s="54" t="s">
        <v>74</v>
      </c>
      <c r="B34" s="10">
        <v>36188.0354</v>
      </c>
      <c r="C34" s="11">
        <v>369</v>
      </c>
      <c r="D34" s="11">
        <v>7768</v>
      </c>
      <c r="E34" s="11">
        <v>145127</v>
      </c>
      <c r="F34" s="11">
        <v>6772812</v>
      </c>
      <c r="G34" s="11">
        <v>22361298</v>
      </c>
      <c r="H34" s="12">
        <v>0.49</v>
      </c>
      <c r="I34" s="11">
        <v>11424236</v>
      </c>
      <c r="J34" s="11">
        <v>10937062</v>
      </c>
      <c r="K34" s="12">
        <v>104.45</v>
      </c>
      <c r="L34" s="12">
        <v>3.3</v>
      </c>
      <c r="M34" s="12">
        <v>617.92</v>
      </c>
      <c r="N34" s="13"/>
      <c r="O34" s="13"/>
      <c r="P34" s="13"/>
      <c r="Q34" s="13"/>
      <c r="R34" s="13"/>
      <c r="S34" s="13"/>
      <c r="T34" s="13"/>
      <c r="U34" s="13"/>
      <c r="V34" s="13"/>
      <c r="W34" s="13"/>
      <c r="X34" s="13"/>
      <c r="Y34" s="13"/>
      <c r="Z34" s="13"/>
      <c r="AA34" s="13"/>
      <c r="AB34" s="13"/>
      <c r="AC34" s="13"/>
      <c r="AD34" s="13"/>
      <c r="AE34" s="13"/>
      <c r="AF34" s="13"/>
      <c r="AG34" s="13"/>
      <c r="AH34" s="13"/>
      <c r="AI34" s="13"/>
      <c r="AJ34" s="13"/>
      <c r="AK34" s="21"/>
      <c r="AL34" s="21"/>
      <c r="AM34" s="21"/>
      <c r="AN34" s="21"/>
      <c r="AO34" s="21"/>
    </row>
    <row r="35" spans="1:41" ht="12" hidden="1">
      <c r="A35" s="54" t="s">
        <v>75</v>
      </c>
      <c r="B35" s="10">
        <v>36188.0354</v>
      </c>
      <c r="C35" s="11">
        <v>369</v>
      </c>
      <c r="D35" s="11">
        <v>7768</v>
      </c>
      <c r="E35" s="11">
        <v>145140</v>
      </c>
      <c r="F35" s="11">
        <v>6780828</v>
      </c>
      <c r="G35" s="11">
        <v>22368502</v>
      </c>
      <c r="H35" s="12">
        <v>0.32</v>
      </c>
      <c r="I35" s="11">
        <v>11426991</v>
      </c>
      <c r="J35" s="11">
        <v>10941511</v>
      </c>
      <c r="K35" s="12">
        <v>104.44</v>
      </c>
      <c r="L35" s="12">
        <v>3.3</v>
      </c>
      <c r="M35" s="12">
        <v>618.12</v>
      </c>
      <c r="N35" s="13"/>
      <c r="O35" s="13"/>
      <c r="P35" s="13"/>
      <c r="Q35" s="13"/>
      <c r="R35" s="13"/>
      <c r="S35" s="13"/>
      <c r="T35" s="13"/>
      <c r="U35" s="13"/>
      <c r="V35" s="13"/>
      <c r="W35" s="13"/>
      <c r="X35" s="13"/>
      <c r="Y35" s="13"/>
      <c r="Z35" s="13"/>
      <c r="AA35" s="13"/>
      <c r="AB35" s="13"/>
      <c r="AC35" s="13"/>
      <c r="AD35" s="13"/>
      <c r="AE35" s="13"/>
      <c r="AF35" s="13"/>
      <c r="AG35" s="13"/>
      <c r="AH35" s="13"/>
      <c r="AI35" s="13"/>
      <c r="AJ35" s="13"/>
      <c r="AK35" s="21"/>
      <c r="AL35" s="21"/>
      <c r="AM35" s="21"/>
      <c r="AN35" s="21"/>
      <c r="AO35" s="21"/>
    </row>
    <row r="36" spans="1:41" ht="12" hidden="1">
      <c r="A36" s="54" t="s">
        <v>76</v>
      </c>
      <c r="B36" s="10">
        <v>36188.0354</v>
      </c>
      <c r="C36" s="11">
        <v>369</v>
      </c>
      <c r="D36" s="11">
        <v>7775</v>
      </c>
      <c r="E36" s="11">
        <v>145199</v>
      </c>
      <c r="F36" s="11">
        <v>6785187</v>
      </c>
      <c r="G36" s="11">
        <v>22381970</v>
      </c>
      <c r="H36" s="12">
        <v>0.6</v>
      </c>
      <c r="I36" s="11">
        <v>11432538</v>
      </c>
      <c r="J36" s="11">
        <v>10949432</v>
      </c>
      <c r="K36" s="12">
        <v>104.41</v>
      </c>
      <c r="L36" s="12">
        <v>3.3</v>
      </c>
      <c r="M36" s="12">
        <v>618.49</v>
      </c>
      <c r="N36" s="13"/>
      <c r="O36" s="13"/>
      <c r="P36" s="13"/>
      <c r="Q36" s="13"/>
      <c r="R36" s="13"/>
      <c r="S36" s="13"/>
      <c r="T36" s="13"/>
      <c r="U36" s="13"/>
      <c r="V36" s="13"/>
      <c r="W36" s="13"/>
      <c r="X36" s="13"/>
      <c r="Y36" s="13"/>
      <c r="Z36" s="13"/>
      <c r="AA36" s="13"/>
      <c r="AB36" s="13"/>
      <c r="AC36" s="13"/>
      <c r="AD36" s="13"/>
      <c r="AE36" s="13"/>
      <c r="AF36" s="13"/>
      <c r="AG36" s="13"/>
      <c r="AH36" s="13"/>
      <c r="AI36" s="13"/>
      <c r="AJ36" s="13"/>
      <c r="AK36" s="21"/>
      <c r="AL36" s="21"/>
      <c r="AM36" s="21"/>
      <c r="AN36" s="21"/>
      <c r="AO36" s="21"/>
    </row>
    <row r="37" spans="1:41" ht="12" hidden="1">
      <c r="A37" s="54" t="s">
        <v>77</v>
      </c>
      <c r="B37" s="10">
        <v>36188.0354</v>
      </c>
      <c r="C37" s="11">
        <v>369</v>
      </c>
      <c r="D37" s="11">
        <v>7775</v>
      </c>
      <c r="E37" s="11">
        <v>145198</v>
      </c>
      <c r="F37" s="11">
        <v>6791208</v>
      </c>
      <c r="G37" s="11">
        <v>22393488</v>
      </c>
      <c r="H37" s="12">
        <v>0.51</v>
      </c>
      <c r="I37" s="11">
        <v>11436848</v>
      </c>
      <c r="J37" s="11">
        <v>10956640</v>
      </c>
      <c r="K37" s="12">
        <v>104.38</v>
      </c>
      <c r="L37" s="12">
        <v>3.3</v>
      </c>
      <c r="M37" s="12">
        <v>618.81</v>
      </c>
      <c r="N37" s="13"/>
      <c r="O37" s="13"/>
      <c r="P37" s="13"/>
      <c r="Q37" s="13"/>
      <c r="R37" s="13"/>
      <c r="S37" s="13"/>
      <c r="T37" s="13"/>
      <c r="U37" s="13"/>
      <c r="V37" s="13"/>
      <c r="W37" s="13"/>
      <c r="X37" s="13"/>
      <c r="Y37" s="13"/>
      <c r="Z37" s="13"/>
      <c r="AA37" s="13"/>
      <c r="AB37" s="13"/>
      <c r="AC37" s="13"/>
      <c r="AD37" s="13"/>
      <c r="AE37" s="13"/>
      <c r="AF37" s="13"/>
      <c r="AG37" s="13"/>
      <c r="AH37" s="13"/>
      <c r="AI37" s="13"/>
      <c r="AJ37" s="13"/>
      <c r="AK37" s="21"/>
      <c r="AL37" s="21"/>
      <c r="AM37" s="21"/>
      <c r="AN37" s="21"/>
      <c r="AO37" s="21"/>
    </row>
    <row r="38" spans="1:41" ht="12" hidden="1">
      <c r="A38" s="54" t="s">
        <v>78</v>
      </c>
      <c r="B38" s="10">
        <v>36188.0354</v>
      </c>
      <c r="C38" s="11">
        <v>369</v>
      </c>
      <c r="D38" s="11">
        <v>7775</v>
      </c>
      <c r="E38" s="11">
        <v>145196</v>
      </c>
      <c r="F38" s="11">
        <v>6802281</v>
      </c>
      <c r="G38" s="11">
        <v>22405568</v>
      </c>
      <c r="H38" s="12">
        <v>0.54</v>
      </c>
      <c r="I38" s="11">
        <v>11441651</v>
      </c>
      <c r="J38" s="11">
        <v>10963917</v>
      </c>
      <c r="K38" s="12">
        <v>104.36</v>
      </c>
      <c r="L38" s="12">
        <v>3.29</v>
      </c>
      <c r="M38" s="12">
        <v>619.14</v>
      </c>
      <c r="N38" s="13"/>
      <c r="O38" s="13"/>
      <c r="P38" s="13"/>
      <c r="Q38" s="13"/>
      <c r="R38" s="13"/>
      <c r="S38" s="13"/>
      <c r="T38" s="13"/>
      <c r="U38" s="13"/>
      <c r="V38" s="13"/>
      <c r="W38" s="13"/>
      <c r="X38" s="13"/>
      <c r="Y38" s="13"/>
      <c r="Z38" s="13"/>
      <c r="AA38" s="13"/>
      <c r="AB38" s="13"/>
      <c r="AC38" s="13"/>
      <c r="AD38" s="13"/>
      <c r="AE38" s="13"/>
      <c r="AF38" s="13"/>
      <c r="AG38" s="13"/>
      <c r="AH38" s="13"/>
      <c r="AI38" s="13"/>
      <c r="AJ38" s="13"/>
      <c r="AK38" s="21"/>
      <c r="AL38" s="21"/>
      <c r="AM38" s="21"/>
      <c r="AN38" s="21"/>
      <c r="AO38" s="21"/>
    </row>
    <row r="39" spans="1:41" ht="15" customHeight="1">
      <c r="A39" s="2" t="s">
        <v>66</v>
      </c>
      <c r="B39" s="18">
        <v>36188.0354</v>
      </c>
      <c r="C39" s="19">
        <v>369</v>
      </c>
      <c r="D39" s="19">
        <v>7809</v>
      </c>
      <c r="E39" s="19">
        <v>146266</v>
      </c>
      <c r="F39" s="19">
        <v>6925019</v>
      </c>
      <c r="G39" s="19">
        <v>22520776</v>
      </c>
      <c r="H39" s="20">
        <v>5.14</v>
      </c>
      <c r="I39" s="19">
        <v>11485409</v>
      </c>
      <c r="J39" s="19">
        <v>11035367</v>
      </c>
      <c r="K39" s="20">
        <v>104.08</v>
      </c>
      <c r="L39" s="20">
        <v>3.25</v>
      </c>
      <c r="M39" s="20">
        <v>622.33</v>
      </c>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row>
    <row r="40" spans="1:41" ht="12" hidden="1">
      <c r="A40" s="54" t="s">
        <v>67</v>
      </c>
      <c r="B40" s="10">
        <v>36188.0354</v>
      </c>
      <c r="C40" s="11">
        <v>369</v>
      </c>
      <c r="D40" s="11">
        <v>7776</v>
      </c>
      <c r="E40" s="11">
        <v>145203</v>
      </c>
      <c r="F40" s="11">
        <v>6808670</v>
      </c>
      <c r="G40" s="11">
        <v>22414047</v>
      </c>
      <c r="H40" s="12">
        <v>0.38</v>
      </c>
      <c r="I40" s="11">
        <v>11444521</v>
      </c>
      <c r="J40" s="11">
        <v>10969526</v>
      </c>
      <c r="K40" s="12">
        <v>104.33</v>
      </c>
      <c r="L40" s="12">
        <v>3.29</v>
      </c>
      <c r="M40" s="12">
        <v>619.38</v>
      </c>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row>
    <row r="41" spans="1:41" ht="12" hidden="1">
      <c r="A41" s="54" t="s">
        <v>68</v>
      </c>
      <c r="B41" s="10">
        <v>36188.0354</v>
      </c>
      <c r="C41" s="11">
        <v>369</v>
      </c>
      <c r="D41" s="11">
        <v>7797</v>
      </c>
      <c r="E41" s="11">
        <v>146133</v>
      </c>
      <c r="F41" s="11">
        <v>6813723</v>
      </c>
      <c r="G41" s="11">
        <v>22421793</v>
      </c>
      <c r="H41" s="12">
        <v>0.35</v>
      </c>
      <c r="I41" s="11">
        <v>11447096</v>
      </c>
      <c r="J41" s="11">
        <v>10974697</v>
      </c>
      <c r="K41" s="12">
        <v>104.3</v>
      </c>
      <c r="L41" s="12">
        <v>3.29</v>
      </c>
      <c r="M41" s="12">
        <v>619.59</v>
      </c>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row>
    <row r="42" spans="1:41" ht="12" hidden="1">
      <c r="A42" s="54" t="s">
        <v>69</v>
      </c>
      <c r="B42" s="10">
        <v>36188.0354</v>
      </c>
      <c r="C42" s="11">
        <v>369</v>
      </c>
      <c r="D42" s="11">
        <v>7797</v>
      </c>
      <c r="E42" s="11">
        <v>146164</v>
      </c>
      <c r="F42" s="11">
        <v>6824876</v>
      </c>
      <c r="G42" s="11">
        <v>22429972</v>
      </c>
      <c r="H42" s="12">
        <v>0.36</v>
      </c>
      <c r="I42" s="11">
        <v>11449667</v>
      </c>
      <c r="J42" s="11">
        <v>10980305</v>
      </c>
      <c r="K42" s="12">
        <v>104.27</v>
      </c>
      <c r="L42" s="12">
        <v>3.29</v>
      </c>
      <c r="M42" s="12">
        <v>619.82</v>
      </c>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row>
    <row r="43" spans="1:41" ht="12" hidden="1">
      <c r="A43" s="54" t="s">
        <v>70</v>
      </c>
      <c r="B43" s="10">
        <v>36188.0354</v>
      </c>
      <c r="C43" s="11">
        <v>369</v>
      </c>
      <c r="D43" s="11">
        <v>7796</v>
      </c>
      <c r="E43" s="11">
        <v>146140</v>
      </c>
      <c r="F43" s="11">
        <v>6834573</v>
      </c>
      <c r="G43" s="11">
        <v>22440435</v>
      </c>
      <c r="H43" s="12">
        <v>0.47</v>
      </c>
      <c r="I43" s="11">
        <v>11453842</v>
      </c>
      <c r="J43" s="11">
        <v>10986593</v>
      </c>
      <c r="K43" s="12">
        <v>104.25</v>
      </c>
      <c r="L43" s="12">
        <v>3.28</v>
      </c>
      <c r="M43" s="12">
        <v>620.11</v>
      </c>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row>
    <row r="44" spans="1:41" ht="12" hidden="1">
      <c r="A44" s="54" t="s">
        <v>71</v>
      </c>
      <c r="B44" s="10">
        <v>36188.0354</v>
      </c>
      <c r="C44" s="11">
        <v>369</v>
      </c>
      <c r="D44" s="11">
        <v>7796</v>
      </c>
      <c r="E44" s="11">
        <v>146140</v>
      </c>
      <c r="F44" s="11">
        <v>6844760</v>
      </c>
      <c r="G44" s="11">
        <v>22448817</v>
      </c>
      <c r="H44" s="12">
        <v>0.37</v>
      </c>
      <c r="I44" s="11">
        <v>11456968</v>
      </c>
      <c r="J44" s="11">
        <v>10991849</v>
      </c>
      <c r="K44" s="12">
        <v>104.23</v>
      </c>
      <c r="L44" s="12">
        <v>3.28</v>
      </c>
      <c r="M44" s="12">
        <v>620.34</v>
      </c>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row>
    <row r="45" spans="1:41" ht="12" hidden="1">
      <c r="A45" s="54" t="s">
        <v>72</v>
      </c>
      <c r="B45" s="10">
        <v>36188.0354</v>
      </c>
      <c r="C45" s="11">
        <v>369</v>
      </c>
      <c r="D45" s="11">
        <v>7796</v>
      </c>
      <c r="E45" s="11">
        <v>146140</v>
      </c>
      <c r="F45" s="11">
        <v>6859780</v>
      </c>
      <c r="G45" s="11">
        <v>22457488</v>
      </c>
      <c r="H45" s="12">
        <v>0.39</v>
      </c>
      <c r="I45" s="11">
        <v>11460250</v>
      </c>
      <c r="J45" s="11">
        <v>10997238</v>
      </c>
      <c r="K45" s="12">
        <v>104.21</v>
      </c>
      <c r="L45" s="12">
        <v>3.27</v>
      </c>
      <c r="M45" s="12">
        <v>620.58</v>
      </c>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row>
    <row r="46" spans="1:41" ht="12" hidden="1">
      <c r="A46" s="54" t="s">
        <v>73</v>
      </c>
      <c r="B46" s="10">
        <v>36188.0354</v>
      </c>
      <c r="C46" s="11">
        <v>369</v>
      </c>
      <c r="D46" s="11">
        <v>7796</v>
      </c>
      <c r="E46" s="11">
        <v>146150</v>
      </c>
      <c r="F46" s="11">
        <v>6872565</v>
      </c>
      <c r="G46" s="11">
        <v>22467176</v>
      </c>
      <c r="H46" s="12">
        <v>0.43</v>
      </c>
      <c r="I46" s="11">
        <v>11463718</v>
      </c>
      <c r="J46" s="11">
        <v>11003458</v>
      </c>
      <c r="K46" s="12">
        <v>104.18</v>
      </c>
      <c r="L46" s="12">
        <v>3.27</v>
      </c>
      <c r="M46" s="12">
        <v>620.85</v>
      </c>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row>
    <row r="47" spans="1:41" ht="12" hidden="1">
      <c r="A47" s="54" t="s">
        <v>74</v>
      </c>
      <c r="B47" s="10">
        <v>36188.0354</v>
      </c>
      <c r="C47" s="11">
        <v>369</v>
      </c>
      <c r="D47" s="11">
        <v>7795</v>
      </c>
      <c r="E47" s="11">
        <v>146158</v>
      </c>
      <c r="F47" s="11">
        <v>6885558</v>
      </c>
      <c r="G47" s="11">
        <v>22475585</v>
      </c>
      <c r="H47" s="12">
        <v>0.37</v>
      </c>
      <c r="I47" s="11">
        <v>11466882</v>
      </c>
      <c r="J47" s="11">
        <v>11008703</v>
      </c>
      <c r="K47" s="12">
        <v>104.16</v>
      </c>
      <c r="L47" s="12">
        <v>3.26</v>
      </c>
      <c r="M47" s="12">
        <v>621.08</v>
      </c>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row>
    <row r="48" spans="1:41" ht="12" hidden="1">
      <c r="A48" s="54" t="s">
        <v>75</v>
      </c>
      <c r="B48" s="10">
        <v>36188.0354</v>
      </c>
      <c r="C48" s="11">
        <v>369</v>
      </c>
      <c r="D48" s="11">
        <v>7809</v>
      </c>
      <c r="E48" s="11">
        <v>146284</v>
      </c>
      <c r="F48" s="11">
        <v>6898156</v>
      </c>
      <c r="G48" s="11">
        <v>22484364</v>
      </c>
      <c r="H48" s="12">
        <v>0.39</v>
      </c>
      <c r="I48" s="11">
        <v>11470397</v>
      </c>
      <c r="J48" s="11">
        <v>11013967</v>
      </c>
      <c r="K48" s="12">
        <v>104.14</v>
      </c>
      <c r="L48" s="12">
        <v>3.26</v>
      </c>
      <c r="M48" s="12">
        <v>621.32</v>
      </c>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row>
    <row r="49" spans="1:41" ht="12" hidden="1">
      <c r="A49" s="54" t="s">
        <v>76</v>
      </c>
      <c r="B49" s="10">
        <v>36188.0354</v>
      </c>
      <c r="C49" s="11">
        <v>369</v>
      </c>
      <c r="D49" s="11">
        <v>7809</v>
      </c>
      <c r="E49" s="11">
        <v>146275</v>
      </c>
      <c r="F49" s="11">
        <v>6905439</v>
      </c>
      <c r="G49" s="11">
        <v>22496285</v>
      </c>
      <c r="H49" s="12">
        <v>0.53</v>
      </c>
      <c r="I49" s="11">
        <v>11475300</v>
      </c>
      <c r="J49" s="11">
        <v>11020985</v>
      </c>
      <c r="K49" s="12">
        <v>104.12</v>
      </c>
      <c r="L49" s="12">
        <v>3.26</v>
      </c>
      <c r="M49" s="12">
        <v>621.65</v>
      </c>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row>
    <row r="50" spans="1:41" ht="12" hidden="1">
      <c r="A50" s="54" t="s">
        <v>77</v>
      </c>
      <c r="B50" s="10">
        <v>36188.0354</v>
      </c>
      <c r="C50" s="11">
        <v>369</v>
      </c>
      <c r="D50" s="11">
        <v>7809</v>
      </c>
      <c r="E50" s="11">
        <v>146264</v>
      </c>
      <c r="F50" s="11">
        <v>6914651</v>
      </c>
      <c r="G50" s="11">
        <v>22507693</v>
      </c>
      <c r="H50" s="12">
        <v>0.51</v>
      </c>
      <c r="I50" s="11">
        <v>11479971</v>
      </c>
      <c r="J50" s="11">
        <v>11027722</v>
      </c>
      <c r="K50" s="12">
        <v>104.1</v>
      </c>
      <c r="L50" s="12">
        <v>3.26</v>
      </c>
      <c r="M50" s="12">
        <v>621.97</v>
      </c>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row>
    <row r="51" spans="1:41" ht="12" hidden="1">
      <c r="A51" s="54" t="s">
        <v>78</v>
      </c>
      <c r="B51" s="10">
        <v>36188.0354</v>
      </c>
      <c r="C51" s="11">
        <v>369</v>
      </c>
      <c r="D51" s="11">
        <v>7809</v>
      </c>
      <c r="E51" s="11">
        <v>146266</v>
      </c>
      <c r="F51" s="11">
        <v>6925019</v>
      </c>
      <c r="G51" s="11">
        <v>22520776</v>
      </c>
      <c r="H51" s="12">
        <v>0.58</v>
      </c>
      <c r="I51" s="11">
        <v>11485409</v>
      </c>
      <c r="J51" s="11">
        <v>11035367</v>
      </c>
      <c r="K51" s="12">
        <v>104.08</v>
      </c>
      <c r="L51" s="12">
        <v>3.25</v>
      </c>
      <c r="M51" s="12">
        <v>622.33</v>
      </c>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row>
    <row r="52" spans="1:41" ht="15" customHeight="1">
      <c r="A52" s="2" t="s">
        <v>79</v>
      </c>
      <c r="B52" s="18">
        <v>36188.0354</v>
      </c>
      <c r="C52" s="19">
        <v>369</v>
      </c>
      <c r="D52" s="19">
        <v>7809</v>
      </c>
      <c r="E52" s="19">
        <v>145971</v>
      </c>
      <c r="F52" s="19">
        <v>7047168</v>
      </c>
      <c r="G52" s="19">
        <v>22604550</v>
      </c>
      <c r="H52" s="20">
        <v>3.72</v>
      </c>
      <c r="I52" s="19">
        <v>11515062</v>
      </c>
      <c r="J52" s="19">
        <v>11089488</v>
      </c>
      <c r="K52" s="20">
        <v>103.84</v>
      </c>
      <c r="L52" s="20">
        <v>3.21</v>
      </c>
      <c r="M52" s="20">
        <v>624.64</v>
      </c>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row>
    <row r="53" spans="1:41" ht="12" hidden="1">
      <c r="A53" s="54" t="s">
        <v>67</v>
      </c>
      <c r="B53" s="10">
        <v>36188.0354</v>
      </c>
      <c r="C53" s="11">
        <v>369</v>
      </c>
      <c r="D53" s="11">
        <v>7809</v>
      </c>
      <c r="E53" s="11">
        <v>145619</v>
      </c>
      <c r="F53" s="11">
        <v>6932254</v>
      </c>
      <c r="G53" s="11">
        <v>22528673</v>
      </c>
      <c r="H53" s="12">
        <v>0.35</v>
      </c>
      <c r="I53" s="11">
        <v>11488016</v>
      </c>
      <c r="J53" s="11">
        <v>11040657</v>
      </c>
      <c r="K53" s="12">
        <v>104.05</v>
      </c>
      <c r="L53" s="12">
        <v>3.25</v>
      </c>
      <c r="M53" s="12">
        <v>622.54</v>
      </c>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row>
    <row r="54" spans="1:41" ht="12" hidden="1">
      <c r="A54" s="54" t="s">
        <v>68</v>
      </c>
      <c r="B54" s="10">
        <v>36188.0354</v>
      </c>
      <c r="C54" s="11">
        <v>369</v>
      </c>
      <c r="D54" s="11">
        <v>7809</v>
      </c>
      <c r="E54" s="11">
        <v>145640</v>
      </c>
      <c r="F54" s="11">
        <v>6939323</v>
      </c>
      <c r="G54" s="11">
        <v>22533951</v>
      </c>
      <c r="H54" s="12">
        <v>0.23</v>
      </c>
      <c r="I54" s="11">
        <v>11489540</v>
      </c>
      <c r="J54" s="11">
        <v>11044411</v>
      </c>
      <c r="K54" s="12">
        <v>104.03</v>
      </c>
      <c r="L54" s="12">
        <v>3.25</v>
      </c>
      <c r="M54" s="12">
        <v>622.69</v>
      </c>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row>
    <row r="55" spans="1:41" ht="12" hidden="1">
      <c r="A55" s="54" t="s">
        <v>69</v>
      </c>
      <c r="B55" s="10">
        <v>36188.0354</v>
      </c>
      <c r="C55" s="11">
        <v>369</v>
      </c>
      <c r="D55" s="11">
        <v>7809</v>
      </c>
      <c r="E55" s="11">
        <v>145693</v>
      </c>
      <c r="F55" s="11">
        <v>6949664</v>
      </c>
      <c r="G55" s="11">
        <v>22540155</v>
      </c>
      <c r="H55" s="12">
        <v>0.28</v>
      </c>
      <c r="I55" s="11">
        <v>11491581</v>
      </c>
      <c r="J55" s="11">
        <v>11048574</v>
      </c>
      <c r="K55" s="12">
        <v>104.01</v>
      </c>
      <c r="L55" s="12">
        <v>3.24</v>
      </c>
      <c r="M55" s="12">
        <v>622.86</v>
      </c>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row>
    <row r="56" spans="1:41" ht="12" hidden="1">
      <c r="A56" s="54" t="s">
        <v>70</v>
      </c>
      <c r="B56" s="10">
        <v>36188.0354</v>
      </c>
      <c r="C56" s="11">
        <v>369</v>
      </c>
      <c r="D56" s="11">
        <v>7809</v>
      </c>
      <c r="E56" s="11">
        <v>145706</v>
      </c>
      <c r="F56" s="11">
        <v>6959015</v>
      </c>
      <c r="G56" s="11">
        <v>22545429</v>
      </c>
      <c r="H56" s="12">
        <v>0.23</v>
      </c>
      <c r="I56" s="11">
        <v>11493159</v>
      </c>
      <c r="J56" s="11">
        <v>11052270</v>
      </c>
      <c r="K56" s="12">
        <v>103.99</v>
      </c>
      <c r="L56" s="12">
        <v>3.24</v>
      </c>
      <c r="M56" s="12">
        <v>623.01</v>
      </c>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row>
    <row r="57" spans="1:41" ht="12" hidden="1">
      <c r="A57" s="54" t="s">
        <v>71</v>
      </c>
      <c r="B57" s="10">
        <v>36188.0354</v>
      </c>
      <c r="C57" s="11">
        <v>369</v>
      </c>
      <c r="D57" s="11">
        <v>7809</v>
      </c>
      <c r="E57" s="11">
        <v>145712</v>
      </c>
      <c r="F57" s="11">
        <v>6969663</v>
      </c>
      <c r="G57" s="11">
        <v>22549292</v>
      </c>
      <c r="H57" s="12">
        <v>0.17</v>
      </c>
      <c r="I57" s="11">
        <v>11494307</v>
      </c>
      <c r="J57" s="11">
        <v>11054985</v>
      </c>
      <c r="K57" s="12">
        <v>103.97</v>
      </c>
      <c r="L57" s="12">
        <v>3.24</v>
      </c>
      <c r="M57" s="12">
        <v>623.11</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row>
    <row r="58" spans="1:41" ht="12" hidden="1">
      <c r="A58" s="54" t="s">
        <v>72</v>
      </c>
      <c r="B58" s="10">
        <v>36188.0354</v>
      </c>
      <c r="C58" s="11">
        <v>369</v>
      </c>
      <c r="D58" s="11">
        <v>7809</v>
      </c>
      <c r="E58" s="11">
        <v>145861</v>
      </c>
      <c r="F58" s="11">
        <v>6982530</v>
      </c>
      <c r="G58" s="11">
        <v>22554253</v>
      </c>
      <c r="H58" s="12">
        <v>0.22</v>
      </c>
      <c r="I58" s="11">
        <v>11495842</v>
      </c>
      <c r="J58" s="11">
        <v>11058411</v>
      </c>
      <c r="K58" s="12">
        <v>103.96</v>
      </c>
      <c r="L58" s="12">
        <v>3.23</v>
      </c>
      <c r="M58" s="12">
        <v>623.25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row>
    <row r="59" spans="1:41" ht="12" hidden="1">
      <c r="A59" s="54" t="s">
        <v>73</v>
      </c>
      <c r="B59" s="10">
        <v>36188.0354</v>
      </c>
      <c r="C59" s="11">
        <v>369</v>
      </c>
      <c r="D59" s="11">
        <v>7809</v>
      </c>
      <c r="E59" s="11">
        <v>145872</v>
      </c>
      <c r="F59" s="11">
        <v>6994039</v>
      </c>
      <c r="G59" s="11">
        <v>22560996</v>
      </c>
      <c r="H59" s="12">
        <v>0.3</v>
      </c>
      <c r="I59" s="11">
        <v>11498277</v>
      </c>
      <c r="J59" s="11">
        <v>11062719</v>
      </c>
      <c r="K59" s="12">
        <v>103.94</v>
      </c>
      <c r="L59" s="12">
        <v>3.23</v>
      </c>
      <c r="M59" s="12">
        <v>623.44</v>
      </c>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row>
    <row r="60" spans="1:41" ht="12" hidden="1">
      <c r="A60" s="54" t="s">
        <v>74</v>
      </c>
      <c r="B60" s="10">
        <v>36188.0354</v>
      </c>
      <c r="C60" s="11">
        <v>369</v>
      </c>
      <c r="D60" s="11">
        <v>7809</v>
      </c>
      <c r="E60" s="11">
        <v>145943</v>
      </c>
      <c r="F60" s="11">
        <v>7005418</v>
      </c>
      <c r="G60" s="11">
        <v>22567203</v>
      </c>
      <c r="H60" s="12">
        <v>0.28</v>
      </c>
      <c r="I60" s="11">
        <v>11500492</v>
      </c>
      <c r="J60" s="11">
        <v>11066711</v>
      </c>
      <c r="K60" s="12">
        <v>103.92</v>
      </c>
      <c r="L60" s="12">
        <v>3.22</v>
      </c>
      <c r="M60" s="12">
        <v>623.61</v>
      </c>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row>
    <row r="61" spans="1:41" ht="12" hidden="1">
      <c r="A61" s="54" t="s">
        <v>75</v>
      </c>
      <c r="B61" s="10">
        <v>36188.0354</v>
      </c>
      <c r="C61" s="11">
        <v>369</v>
      </c>
      <c r="D61" s="11">
        <v>7809</v>
      </c>
      <c r="E61" s="11">
        <v>145924</v>
      </c>
      <c r="F61" s="11">
        <v>7019327</v>
      </c>
      <c r="G61" s="11">
        <v>22573965</v>
      </c>
      <c r="H61" s="12">
        <v>0.3</v>
      </c>
      <c r="I61" s="11">
        <v>11503027</v>
      </c>
      <c r="J61" s="11">
        <v>11070938</v>
      </c>
      <c r="K61" s="12">
        <v>103.9</v>
      </c>
      <c r="L61" s="12">
        <v>3.22</v>
      </c>
      <c r="M61" s="12">
        <v>623.8</v>
      </c>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row>
    <row r="62" spans="1:41" ht="12" hidden="1">
      <c r="A62" s="54" t="s">
        <v>76</v>
      </c>
      <c r="B62" s="10">
        <v>36188.0354</v>
      </c>
      <c r="C62" s="11">
        <v>369</v>
      </c>
      <c r="D62" s="11">
        <v>7809</v>
      </c>
      <c r="E62" s="11">
        <v>145936</v>
      </c>
      <c r="F62" s="11">
        <v>7026568</v>
      </c>
      <c r="G62" s="11">
        <v>22584281</v>
      </c>
      <c r="H62" s="12">
        <v>0.46</v>
      </c>
      <c r="I62" s="11">
        <v>11507219</v>
      </c>
      <c r="J62" s="11">
        <v>11077062</v>
      </c>
      <c r="K62" s="12">
        <v>103.88</v>
      </c>
      <c r="L62" s="12">
        <v>3.21</v>
      </c>
      <c r="M62" s="12">
        <v>624.08</v>
      </c>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row>
    <row r="63" spans="1:41" ht="12" hidden="1">
      <c r="A63" s="54" t="s">
        <v>77</v>
      </c>
      <c r="B63" s="10">
        <v>36188.0354</v>
      </c>
      <c r="C63" s="11">
        <v>369</v>
      </c>
      <c r="D63" s="11">
        <v>7809</v>
      </c>
      <c r="E63" s="11">
        <v>145960</v>
      </c>
      <c r="F63" s="11">
        <v>7036211</v>
      </c>
      <c r="G63" s="11">
        <v>22593641</v>
      </c>
      <c r="H63" s="12">
        <v>0.41</v>
      </c>
      <c r="I63" s="11">
        <v>11510922</v>
      </c>
      <c r="J63" s="11">
        <v>11082719</v>
      </c>
      <c r="K63" s="12">
        <v>103.86</v>
      </c>
      <c r="L63" s="12">
        <v>3.21</v>
      </c>
      <c r="M63" s="12">
        <v>624.34</v>
      </c>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row>
    <row r="64" spans="1:41" ht="12" hidden="1">
      <c r="A64" s="54" t="s">
        <v>78</v>
      </c>
      <c r="B64" s="10">
        <v>36188.0354</v>
      </c>
      <c r="C64" s="11">
        <v>369</v>
      </c>
      <c r="D64" s="11">
        <v>7809</v>
      </c>
      <c r="E64" s="11">
        <v>145971</v>
      </c>
      <c r="F64" s="11">
        <v>7047168</v>
      </c>
      <c r="G64" s="11">
        <v>22604550</v>
      </c>
      <c r="H64" s="12">
        <v>0.48</v>
      </c>
      <c r="I64" s="11">
        <v>11515062</v>
      </c>
      <c r="J64" s="11">
        <v>11089488</v>
      </c>
      <c r="K64" s="12">
        <v>103.84</v>
      </c>
      <c r="L64" s="12">
        <v>3.21</v>
      </c>
      <c r="M64" s="12">
        <v>624.64</v>
      </c>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row>
    <row r="65" spans="1:41" ht="15" customHeight="1">
      <c r="A65" s="2" t="s">
        <v>524</v>
      </c>
      <c r="B65" s="18">
        <v>36188.0354</v>
      </c>
      <c r="C65" s="19">
        <v>368</v>
      </c>
      <c r="D65" s="19">
        <v>7810</v>
      </c>
      <c r="E65" s="19">
        <v>146225</v>
      </c>
      <c r="F65" s="19">
        <v>7179943</v>
      </c>
      <c r="G65" s="19">
        <v>22689122</v>
      </c>
      <c r="H65" s="20">
        <v>3.74</v>
      </c>
      <c r="I65" s="19">
        <v>11541585</v>
      </c>
      <c r="J65" s="19">
        <v>11147537</v>
      </c>
      <c r="K65" s="20">
        <v>103.53</v>
      </c>
      <c r="L65" s="20">
        <v>3.16</v>
      </c>
      <c r="M65" s="20">
        <v>626.98</v>
      </c>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row>
    <row r="66" spans="1:41" ht="12" hidden="1">
      <c r="A66" s="54" t="s">
        <v>67</v>
      </c>
      <c r="B66" s="10">
        <v>36188.0354</v>
      </c>
      <c r="C66" s="11">
        <v>368</v>
      </c>
      <c r="D66" s="11">
        <v>7809</v>
      </c>
      <c r="E66" s="11">
        <v>146084</v>
      </c>
      <c r="F66" s="11">
        <v>7052616</v>
      </c>
      <c r="G66" s="11">
        <v>22610665</v>
      </c>
      <c r="H66" s="12">
        <v>0.27</v>
      </c>
      <c r="I66" s="11">
        <v>11516856</v>
      </c>
      <c r="J66" s="11">
        <v>11093809</v>
      </c>
      <c r="K66" s="12">
        <v>103.81</v>
      </c>
      <c r="L66" s="12">
        <v>3.21</v>
      </c>
      <c r="M66" s="12">
        <v>624.81</v>
      </c>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row>
    <row r="67" spans="1:41" ht="12" hidden="1">
      <c r="A67" s="54" t="s">
        <v>68</v>
      </c>
      <c r="B67" s="10">
        <v>36188.0354</v>
      </c>
      <c r="C67" s="11">
        <v>368</v>
      </c>
      <c r="D67" s="11">
        <v>7809</v>
      </c>
      <c r="E67" s="11">
        <v>146083</v>
      </c>
      <c r="F67" s="11">
        <v>7060086</v>
      </c>
      <c r="G67" s="11">
        <v>22615997</v>
      </c>
      <c r="H67" s="12">
        <v>0.24</v>
      </c>
      <c r="I67" s="11">
        <v>11518036</v>
      </c>
      <c r="J67" s="11">
        <v>11097961</v>
      </c>
      <c r="K67" s="12">
        <v>103.79</v>
      </c>
      <c r="L67" s="12">
        <v>3.2</v>
      </c>
      <c r="M67" s="12">
        <v>624.96</v>
      </c>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row>
    <row r="68" spans="1:41" ht="12" hidden="1">
      <c r="A68" s="54" t="s">
        <v>69</v>
      </c>
      <c r="B68" s="10">
        <v>36188.0354</v>
      </c>
      <c r="C68" s="11">
        <v>368</v>
      </c>
      <c r="D68" s="11">
        <v>7809</v>
      </c>
      <c r="E68" s="11">
        <v>146085</v>
      </c>
      <c r="F68" s="11">
        <v>7068793</v>
      </c>
      <c r="G68" s="11">
        <v>22621478</v>
      </c>
      <c r="H68" s="12">
        <v>0.24</v>
      </c>
      <c r="I68" s="11">
        <v>11519578</v>
      </c>
      <c r="J68" s="11">
        <v>11101900</v>
      </c>
      <c r="K68" s="12">
        <v>103.76</v>
      </c>
      <c r="L68" s="12">
        <v>3.2</v>
      </c>
      <c r="M68" s="12">
        <v>625.11</v>
      </c>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row>
    <row r="69" spans="1:41" ht="12" hidden="1">
      <c r="A69" s="54" t="s">
        <v>70</v>
      </c>
      <c r="B69" s="10">
        <v>36188.0354</v>
      </c>
      <c r="C69" s="11">
        <v>368</v>
      </c>
      <c r="D69" s="11">
        <v>7809</v>
      </c>
      <c r="E69" s="11">
        <v>146112</v>
      </c>
      <c r="F69" s="11">
        <v>7081171</v>
      </c>
      <c r="G69" s="11">
        <v>22626589</v>
      </c>
      <c r="H69" s="12">
        <v>0.23</v>
      </c>
      <c r="I69" s="11">
        <v>11520763</v>
      </c>
      <c r="J69" s="11">
        <v>11105826</v>
      </c>
      <c r="K69" s="12">
        <v>103.74</v>
      </c>
      <c r="L69" s="12">
        <v>3.2</v>
      </c>
      <c r="M69" s="12">
        <v>625.25</v>
      </c>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row>
    <row r="70" spans="1:41" ht="12" hidden="1">
      <c r="A70" s="54" t="s">
        <v>71</v>
      </c>
      <c r="B70" s="10">
        <v>36188.0354</v>
      </c>
      <c r="C70" s="11">
        <v>368</v>
      </c>
      <c r="D70" s="11">
        <v>7809</v>
      </c>
      <c r="E70" s="11">
        <v>146180</v>
      </c>
      <c r="F70" s="11">
        <v>7094835</v>
      </c>
      <c r="G70" s="11">
        <v>22632661</v>
      </c>
      <c r="H70" s="12">
        <v>0.27</v>
      </c>
      <c r="I70" s="11">
        <v>11522862</v>
      </c>
      <c r="J70" s="11">
        <v>11109799</v>
      </c>
      <c r="K70" s="12">
        <v>103.72</v>
      </c>
      <c r="L70" s="12">
        <v>3.19</v>
      </c>
      <c r="M70" s="12">
        <v>625.42</v>
      </c>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row>
    <row r="71" spans="1:41" ht="12" hidden="1">
      <c r="A71" s="54" t="s">
        <v>72</v>
      </c>
      <c r="B71" s="10">
        <v>36188.0354</v>
      </c>
      <c r="C71" s="11">
        <v>368</v>
      </c>
      <c r="D71" s="11">
        <v>7809</v>
      </c>
      <c r="E71" s="11">
        <v>146171</v>
      </c>
      <c r="F71" s="11">
        <v>7109954</v>
      </c>
      <c r="G71" s="11">
        <v>22640250</v>
      </c>
      <c r="H71" s="12">
        <v>0.34</v>
      </c>
      <c r="I71" s="11">
        <v>11525233</v>
      </c>
      <c r="J71" s="11">
        <v>11115017</v>
      </c>
      <c r="K71" s="12">
        <v>103.69</v>
      </c>
      <c r="L71" s="12">
        <v>3.18</v>
      </c>
      <c r="M71" s="12">
        <v>625.63</v>
      </c>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row>
    <row r="72" spans="1:41" ht="12" hidden="1">
      <c r="A72" s="54" t="s">
        <v>73</v>
      </c>
      <c r="B72" s="10">
        <v>36188.0354</v>
      </c>
      <c r="C72" s="11">
        <v>368</v>
      </c>
      <c r="D72" s="11">
        <v>7809</v>
      </c>
      <c r="E72" s="11">
        <v>146167</v>
      </c>
      <c r="F72" s="11">
        <v>7122122</v>
      </c>
      <c r="G72" s="11">
        <v>22647160</v>
      </c>
      <c r="H72" s="12">
        <v>0.31</v>
      </c>
      <c r="I72" s="11">
        <v>11527241</v>
      </c>
      <c r="J72" s="11">
        <v>11119919</v>
      </c>
      <c r="K72" s="12">
        <v>103.66</v>
      </c>
      <c r="L72" s="12">
        <v>3.18</v>
      </c>
      <c r="M72" s="12">
        <v>625.82</v>
      </c>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row>
    <row r="73" spans="1:41" ht="12" hidden="1">
      <c r="A73" s="54" t="s">
        <v>74</v>
      </c>
      <c r="B73" s="10">
        <v>36188.0354</v>
      </c>
      <c r="C73" s="11">
        <v>368</v>
      </c>
      <c r="D73" s="11">
        <v>7809</v>
      </c>
      <c r="E73" s="11">
        <v>146155</v>
      </c>
      <c r="F73" s="11">
        <v>7135611</v>
      </c>
      <c r="G73" s="11">
        <v>22653642</v>
      </c>
      <c r="H73" s="12">
        <v>0.29</v>
      </c>
      <c r="I73" s="11">
        <v>11529504</v>
      </c>
      <c r="J73" s="11">
        <v>11124138</v>
      </c>
      <c r="K73" s="12">
        <v>103.64</v>
      </c>
      <c r="L73" s="12">
        <v>3.17</v>
      </c>
      <c r="M73" s="12">
        <v>626</v>
      </c>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row>
    <row r="74" spans="1:41" ht="12" hidden="1">
      <c r="A74" s="54" t="s">
        <v>75</v>
      </c>
      <c r="B74" s="10">
        <v>36188.0354</v>
      </c>
      <c r="C74" s="11">
        <v>368</v>
      </c>
      <c r="D74" s="11">
        <v>7810</v>
      </c>
      <c r="E74" s="11">
        <v>146181</v>
      </c>
      <c r="F74" s="11">
        <v>7151352</v>
      </c>
      <c r="G74" s="11">
        <v>22659341</v>
      </c>
      <c r="H74" s="12">
        <v>0.25</v>
      </c>
      <c r="I74" s="11">
        <v>11531000</v>
      </c>
      <c r="J74" s="11">
        <v>11128341</v>
      </c>
      <c r="K74" s="12">
        <v>103.62</v>
      </c>
      <c r="L74" s="12">
        <v>3.17</v>
      </c>
      <c r="M74" s="12">
        <v>626.16</v>
      </c>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row>
    <row r="75" spans="1:41" ht="12" hidden="1">
      <c r="A75" s="54" t="s">
        <v>76</v>
      </c>
      <c r="B75" s="10">
        <v>36188.0354</v>
      </c>
      <c r="C75" s="11">
        <v>368</v>
      </c>
      <c r="D75" s="11">
        <v>7810</v>
      </c>
      <c r="E75" s="11">
        <v>146218</v>
      </c>
      <c r="F75" s="11">
        <v>7158590</v>
      </c>
      <c r="G75" s="11">
        <v>22668274</v>
      </c>
      <c r="H75" s="12">
        <v>0.39</v>
      </c>
      <c r="I75" s="11">
        <v>11534178</v>
      </c>
      <c r="J75" s="11">
        <v>11134096</v>
      </c>
      <c r="K75" s="12">
        <v>103.59</v>
      </c>
      <c r="L75" s="12">
        <v>3.17</v>
      </c>
      <c r="M75" s="12">
        <v>626.4</v>
      </c>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row>
    <row r="76" spans="1:41" ht="12" hidden="1">
      <c r="A76" s="54" t="s">
        <v>77</v>
      </c>
      <c r="B76" s="10">
        <v>36188.0354</v>
      </c>
      <c r="C76" s="11">
        <v>368</v>
      </c>
      <c r="D76" s="11">
        <v>7810</v>
      </c>
      <c r="E76" s="11">
        <v>146224</v>
      </c>
      <c r="F76" s="11">
        <v>7167786</v>
      </c>
      <c r="G76" s="11">
        <v>22678940</v>
      </c>
      <c r="H76" s="12">
        <v>0.47</v>
      </c>
      <c r="I76" s="11">
        <v>11538077</v>
      </c>
      <c r="J76" s="11">
        <v>11140863</v>
      </c>
      <c r="K76" s="12">
        <v>103.57</v>
      </c>
      <c r="L76" s="12">
        <v>3.16</v>
      </c>
      <c r="M76" s="12">
        <v>626.7</v>
      </c>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row>
    <row r="77" spans="1:41" ht="12" hidden="1">
      <c r="A77" s="54" t="s">
        <v>167</v>
      </c>
      <c r="B77" s="10">
        <v>36188.0354</v>
      </c>
      <c r="C77" s="11">
        <v>368</v>
      </c>
      <c r="D77" s="11">
        <v>7810</v>
      </c>
      <c r="E77" s="11">
        <v>146225</v>
      </c>
      <c r="F77" s="11">
        <v>7179943</v>
      </c>
      <c r="G77" s="11">
        <v>22689122</v>
      </c>
      <c r="H77" s="12">
        <v>0.45</v>
      </c>
      <c r="I77" s="11">
        <v>11541585</v>
      </c>
      <c r="J77" s="11">
        <v>11147537</v>
      </c>
      <c r="K77" s="12">
        <v>103.53</v>
      </c>
      <c r="L77" s="12">
        <v>3.16</v>
      </c>
      <c r="M77" s="12">
        <v>626.98</v>
      </c>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row>
    <row r="78" spans="1:41" ht="15" customHeight="1">
      <c r="A78" s="2" t="s">
        <v>525</v>
      </c>
      <c r="B78" s="18">
        <v>36188.0354</v>
      </c>
      <c r="C78" s="19">
        <v>368</v>
      </c>
      <c r="D78" s="19">
        <v>7833</v>
      </c>
      <c r="E78" s="19">
        <v>146967</v>
      </c>
      <c r="F78" s="19">
        <v>7292879</v>
      </c>
      <c r="G78" s="19">
        <v>22770383</v>
      </c>
      <c r="H78" s="20">
        <v>3.58</v>
      </c>
      <c r="I78" s="19">
        <v>11562440</v>
      </c>
      <c r="J78" s="19">
        <v>11207943</v>
      </c>
      <c r="K78" s="20">
        <v>103.16</v>
      </c>
      <c r="L78" s="20">
        <v>3.12</v>
      </c>
      <c r="M78" s="20">
        <v>629.22</v>
      </c>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row>
    <row r="79" spans="1:41" ht="12" hidden="1">
      <c r="A79" s="54" t="s">
        <v>67</v>
      </c>
      <c r="B79" s="10">
        <v>36188.0354</v>
      </c>
      <c r="C79" s="11">
        <v>368</v>
      </c>
      <c r="D79" s="11">
        <v>7810</v>
      </c>
      <c r="E79" s="11">
        <v>146294</v>
      </c>
      <c r="F79" s="11">
        <v>7188946</v>
      </c>
      <c r="G79" s="11">
        <v>22696349</v>
      </c>
      <c r="H79" s="12">
        <v>0.32</v>
      </c>
      <c r="I79" s="11">
        <v>11543716</v>
      </c>
      <c r="J79" s="11">
        <v>11152633</v>
      </c>
      <c r="K79" s="12">
        <v>103.51</v>
      </c>
      <c r="L79" s="12">
        <v>3.16</v>
      </c>
      <c r="M79" s="12">
        <v>627.18</v>
      </c>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row>
    <row r="80" spans="1:41" ht="12" hidden="1">
      <c r="A80" s="54" t="s">
        <v>68</v>
      </c>
      <c r="B80" s="10">
        <v>36188.0354</v>
      </c>
      <c r="C80" s="11">
        <v>368</v>
      </c>
      <c r="D80" s="11">
        <v>7810</v>
      </c>
      <c r="E80" s="11">
        <v>146302</v>
      </c>
      <c r="F80" s="11">
        <v>7194437</v>
      </c>
      <c r="G80" s="11">
        <v>22701627</v>
      </c>
      <c r="H80" s="12">
        <v>0.23</v>
      </c>
      <c r="I80" s="11">
        <v>11545081</v>
      </c>
      <c r="J80" s="11">
        <v>11156546</v>
      </c>
      <c r="K80" s="12">
        <v>103.48</v>
      </c>
      <c r="L80" s="12">
        <v>3.16</v>
      </c>
      <c r="M80" s="12">
        <v>627.32</v>
      </c>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row>
    <row r="81" spans="1:41" ht="12" hidden="1">
      <c r="A81" s="54" t="s">
        <v>69</v>
      </c>
      <c r="B81" s="10">
        <v>36188.0354</v>
      </c>
      <c r="C81" s="11">
        <v>368</v>
      </c>
      <c r="D81" s="11">
        <v>7810</v>
      </c>
      <c r="E81" s="11">
        <v>146359</v>
      </c>
      <c r="F81" s="11">
        <v>7203725</v>
      </c>
      <c r="G81" s="11">
        <v>22703295</v>
      </c>
      <c r="H81" s="12">
        <v>0.07</v>
      </c>
      <c r="I81" s="11">
        <v>11544208</v>
      </c>
      <c r="J81" s="11">
        <v>11159087</v>
      </c>
      <c r="K81" s="12">
        <v>103.45</v>
      </c>
      <c r="L81" s="12">
        <v>3.15</v>
      </c>
      <c r="M81" s="12">
        <v>627.37</v>
      </c>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row>
    <row r="82" spans="1:41" ht="12" hidden="1">
      <c r="A82" s="54" t="s">
        <v>285</v>
      </c>
      <c r="B82" s="10">
        <v>36188.0354</v>
      </c>
      <c r="C82" s="11">
        <v>368</v>
      </c>
      <c r="D82" s="11">
        <v>7809</v>
      </c>
      <c r="E82" s="11">
        <v>146345</v>
      </c>
      <c r="F82" s="11">
        <v>7212408</v>
      </c>
      <c r="G82" s="11">
        <v>22708280</v>
      </c>
      <c r="H82" s="12">
        <v>0.22</v>
      </c>
      <c r="I82" s="11">
        <v>11545156</v>
      </c>
      <c r="J82" s="11">
        <v>11163124</v>
      </c>
      <c r="K82" s="12">
        <v>103.42</v>
      </c>
      <c r="L82" s="12">
        <v>3.15</v>
      </c>
      <c r="M82" s="12">
        <v>627.51</v>
      </c>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row>
    <row r="83" spans="1:41" ht="12" hidden="1">
      <c r="A83" s="54" t="s">
        <v>71</v>
      </c>
      <c r="B83" s="10">
        <v>36188.0354</v>
      </c>
      <c r="C83" s="11">
        <v>368</v>
      </c>
      <c r="D83" s="11">
        <v>7809</v>
      </c>
      <c r="E83" s="11">
        <v>146382</v>
      </c>
      <c r="F83" s="11">
        <v>7223032</v>
      </c>
      <c r="G83" s="11">
        <v>22715030</v>
      </c>
      <c r="H83" s="12">
        <v>0.3</v>
      </c>
      <c r="I83" s="11">
        <v>11546820</v>
      </c>
      <c r="J83" s="11">
        <v>11168210</v>
      </c>
      <c r="K83" s="12">
        <v>103.39</v>
      </c>
      <c r="L83" s="12">
        <v>3.14</v>
      </c>
      <c r="M83" s="12">
        <v>627.69</v>
      </c>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row>
    <row r="84" spans="1:41" ht="12" hidden="1">
      <c r="A84" s="54" t="s">
        <v>72</v>
      </c>
      <c r="B84" s="10">
        <v>36188.0354</v>
      </c>
      <c r="C84" s="11">
        <v>368</v>
      </c>
      <c r="D84" s="11">
        <v>7810</v>
      </c>
      <c r="E84" s="11">
        <v>146419</v>
      </c>
      <c r="F84" s="11">
        <v>7234925</v>
      </c>
      <c r="G84" s="11">
        <v>22722559</v>
      </c>
      <c r="H84" s="12">
        <v>0.33</v>
      </c>
      <c r="I84" s="11">
        <v>11549012</v>
      </c>
      <c r="J84" s="11">
        <v>11173547</v>
      </c>
      <c r="K84" s="12">
        <v>103.36</v>
      </c>
      <c r="L84" s="12">
        <v>3.14</v>
      </c>
      <c r="M84" s="12">
        <v>627.9</v>
      </c>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row>
    <row r="85" spans="1:41" ht="12" hidden="1">
      <c r="A85" s="54" t="s">
        <v>287</v>
      </c>
      <c r="B85" s="10">
        <v>36188.0354</v>
      </c>
      <c r="C85" s="11">
        <v>368</v>
      </c>
      <c r="D85" s="11">
        <v>7811</v>
      </c>
      <c r="E85" s="11">
        <v>146468</v>
      </c>
      <c r="F85" s="11">
        <v>7245047</v>
      </c>
      <c r="G85" s="11">
        <v>22730819</v>
      </c>
      <c r="H85" s="12">
        <v>0.36</v>
      </c>
      <c r="I85" s="11">
        <v>11551527</v>
      </c>
      <c r="J85" s="11">
        <v>11179292</v>
      </c>
      <c r="K85" s="12">
        <v>103.33</v>
      </c>
      <c r="L85" s="12">
        <v>3.14</v>
      </c>
      <c r="M85" s="12">
        <v>628.13</v>
      </c>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row>
    <row r="86" spans="1:41" ht="12" hidden="1">
      <c r="A86" s="54" t="s">
        <v>74</v>
      </c>
      <c r="B86" s="10">
        <v>36188.0354</v>
      </c>
      <c r="C86" s="11">
        <v>368</v>
      </c>
      <c r="D86" s="11">
        <v>7830</v>
      </c>
      <c r="E86" s="11">
        <v>146808</v>
      </c>
      <c r="F86" s="11">
        <v>7260645</v>
      </c>
      <c r="G86" s="11">
        <v>22738559</v>
      </c>
      <c r="H86" s="12">
        <v>0.34</v>
      </c>
      <c r="I86" s="11">
        <v>11553512</v>
      </c>
      <c r="J86" s="11">
        <v>11185047</v>
      </c>
      <c r="K86" s="12">
        <v>103.29</v>
      </c>
      <c r="L86" s="12">
        <v>3.13</v>
      </c>
      <c r="M86" s="12">
        <v>628.34</v>
      </c>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row>
    <row r="87" spans="1:41" ht="12" hidden="1">
      <c r="A87" s="54" t="s">
        <v>75</v>
      </c>
      <c r="B87" s="10">
        <v>36188.0354</v>
      </c>
      <c r="C87" s="11">
        <v>368</v>
      </c>
      <c r="D87" s="11">
        <v>7830</v>
      </c>
      <c r="E87" s="11">
        <v>146813</v>
      </c>
      <c r="F87" s="11">
        <v>7277800</v>
      </c>
      <c r="G87" s="11">
        <v>22744839</v>
      </c>
      <c r="H87" s="12">
        <v>0.28</v>
      </c>
      <c r="I87" s="11">
        <v>11555036</v>
      </c>
      <c r="J87" s="11">
        <v>11189803</v>
      </c>
      <c r="K87" s="12">
        <v>103.26</v>
      </c>
      <c r="L87" s="12">
        <v>3.13</v>
      </c>
      <c r="M87" s="12">
        <v>628.52</v>
      </c>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row>
    <row r="88" spans="1:41" ht="12" hidden="1">
      <c r="A88" s="54" t="s">
        <v>76</v>
      </c>
      <c r="B88" s="10">
        <v>36188.0354</v>
      </c>
      <c r="C88" s="11">
        <v>368</v>
      </c>
      <c r="D88" s="11">
        <v>7832</v>
      </c>
      <c r="E88" s="11">
        <v>146940</v>
      </c>
      <c r="F88" s="11">
        <v>7282350</v>
      </c>
      <c r="G88" s="11">
        <v>22752547</v>
      </c>
      <c r="H88" s="12">
        <v>0.34</v>
      </c>
      <c r="I88" s="11">
        <v>11557318</v>
      </c>
      <c r="J88" s="11">
        <v>11195229</v>
      </c>
      <c r="K88" s="12">
        <v>103.23</v>
      </c>
      <c r="L88" s="12">
        <v>3.12</v>
      </c>
      <c r="M88" s="12">
        <v>628.73</v>
      </c>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row>
    <row r="89" spans="1:41" ht="12" hidden="1">
      <c r="A89" s="54" t="s">
        <v>77</v>
      </c>
      <c r="B89" s="10">
        <v>36188.0354</v>
      </c>
      <c r="C89" s="11">
        <v>368</v>
      </c>
      <c r="D89" s="11">
        <v>7833</v>
      </c>
      <c r="E89" s="11">
        <v>146949</v>
      </c>
      <c r="F89" s="11">
        <v>7288094</v>
      </c>
      <c r="G89" s="11">
        <v>22761464</v>
      </c>
      <c r="H89" s="12">
        <v>0.39</v>
      </c>
      <c r="I89" s="11">
        <v>11559998</v>
      </c>
      <c r="J89" s="11">
        <v>11201466</v>
      </c>
      <c r="K89" s="12">
        <v>103.2</v>
      </c>
      <c r="L89" s="12">
        <v>3.12</v>
      </c>
      <c r="M89" s="12">
        <v>628.98</v>
      </c>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row>
    <row r="90" spans="1:41" ht="12" hidden="1">
      <c r="A90" s="54" t="s">
        <v>167</v>
      </c>
      <c r="B90" s="10">
        <v>36188.0354</v>
      </c>
      <c r="C90" s="11">
        <v>368</v>
      </c>
      <c r="D90" s="11">
        <v>7833</v>
      </c>
      <c r="E90" s="11">
        <v>146967</v>
      </c>
      <c r="F90" s="11">
        <v>7292879</v>
      </c>
      <c r="G90" s="11">
        <v>22770383</v>
      </c>
      <c r="H90" s="12">
        <v>0.39</v>
      </c>
      <c r="I90" s="11">
        <v>11562440</v>
      </c>
      <c r="J90" s="11">
        <v>11207943</v>
      </c>
      <c r="K90" s="12">
        <v>103.16</v>
      </c>
      <c r="L90" s="12">
        <v>3.12</v>
      </c>
      <c r="M90" s="12">
        <v>629.22</v>
      </c>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row>
    <row r="91" spans="1:41" s="9" customFormat="1" ht="15" customHeight="1">
      <c r="A91" s="4" t="s">
        <v>235</v>
      </c>
      <c r="B91" s="5">
        <v>36188.0354</v>
      </c>
      <c r="C91" s="6">
        <v>368</v>
      </c>
      <c r="D91" s="6">
        <v>7828</v>
      </c>
      <c r="E91" s="6">
        <v>147134</v>
      </c>
      <c r="F91" s="6">
        <v>7394758</v>
      </c>
      <c r="G91" s="6">
        <v>22876527</v>
      </c>
      <c r="H91" s="7">
        <v>4.66</v>
      </c>
      <c r="I91" s="6">
        <v>11591707</v>
      </c>
      <c r="J91" s="6">
        <v>11284820</v>
      </c>
      <c r="K91" s="7">
        <v>102.72</v>
      </c>
      <c r="L91" s="7">
        <v>3.09</v>
      </c>
      <c r="M91" s="7">
        <v>632.16</v>
      </c>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row>
    <row r="92" spans="1:41" ht="12" hidden="1">
      <c r="A92" s="54" t="s">
        <v>67</v>
      </c>
      <c r="B92" s="10">
        <v>36188.0354</v>
      </c>
      <c r="C92" s="11">
        <v>368</v>
      </c>
      <c r="D92" s="11">
        <v>7840</v>
      </c>
      <c r="E92" s="11">
        <v>147197</v>
      </c>
      <c r="F92" s="11">
        <v>7296251</v>
      </c>
      <c r="G92" s="11">
        <v>22778581</v>
      </c>
      <c r="H92" s="12">
        <v>0.36</v>
      </c>
      <c r="I92" s="11">
        <v>11564732</v>
      </c>
      <c r="J92" s="11">
        <v>11213849</v>
      </c>
      <c r="K92" s="12">
        <v>103.13</v>
      </c>
      <c r="L92" s="12">
        <v>3.12</v>
      </c>
      <c r="M92" s="12">
        <v>629.45</v>
      </c>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row>
    <row r="93" spans="1:41" ht="12" hidden="1">
      <c r="A93" s="54" t="s">
        <v>68</v>
      </c>
      <c r="B93" s="10">
        <v>36188.0354</v>
      </c>
      <c r="C93" s="11">
        <v>368</v>
      </c>
      <c r="D93" s="11">
        <v>7829</v>
      </c>
      <c r="E93" s="11">
        <v>147063</v>
      </c>
      <c r="F93" s="11">
        <v>7300953</v>
      </c>
      <c r="G93" s="11">
        <v>22784720</v>
      </c>
      <c r="H93" s="12">
        <v>0.27</v>
      </c>
      <c r="I93" s="11">
        <v>11565956</v>
      </c>
      <c r="J93" s="11">
        <v>11218764</v>
      </c>
      <c r="K93" s="12">
        <v>103.09</v>
      </c>
      <c r="L93" s="12">
        <v>3.12</v>
      </c>
      <c r="M93" s="12">
        <v>629.62</v>
      </c>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row>
    <row r="94" spans="1:41" ht="12" hidden="1">
      <c r="A94" s="54" t="s">
        <v>69</v>
      </c>
      <c r="B94" s="10">
        <v>36188.0354</v>
      </c>
      <c r="C94" s="11">
        <v>368</v>
      </c>
      <c r="D94" s="11">
        <v>7829</v>
      </c>
      <c r="E94" s="11">
        <v>147076</v>
      </c>
      <c r="F94" s="11">
        <v>7308957</v>
      </c>
      <c r="G94" s="11">
        <v>22791052</v>
      </c>
      <c r="H94" s="12">
        <v>0.28</v>
      </c>
      <c r="I94" s="11">
        <v>11566904</v>
      </c>
      <c r="J94" s="11">
        <v>11224148</v>
      </c>
      <c r="K94" s="12">
        <v>103.05</v>
      </c>
      <c r="L94" s="12">
        <v>3.12</v>
      </c>
      <c r="M94" s="12">
        <v>629.8</v>
      </c>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row>
    <row r="95" spans="1:41" ht="12" hidden="1">
      <c r="A95" s="54" t="s">
        <v>70</v>
      </c>
      <c r="B95" s="10">
        <v>36188.0354</v>
      </c>
      <c r="C95" s="11">
        <v>368</v>
      </c>
      <c r="D95" s="11">
        <v>7829</v>
      </c>
      <c r="E95" s="11">
        <v>147083</v>
      </c>
      <c r="F95" s="11">
        <v>7315379</v>
      </c>
      <c r="G95" s="11">
        <v>22797314</v>
      </c>
      <c r="H95" s="12">
        <v>0.27</v>
      </c>
      <c r="I95" s="11">
        <v>11568449</v>
      </c>
      <c r="J95" s="11">
        <v>11228865</v>
      </c>
      <c r="K95" s="12">
        <v>103.02</v>
      </c>
      <c r="L95" s="12">
        <v>3.12</v>
      </c>
      <c r="M95" s="12">
        <v>629.97</v>
      </c>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row>
    <row r="96" spans="1:41" ht="12" hidden="1">
      <c r="A96" s="54" t="s">
        <v>71</v>
      </c>
      <c r="B96" s="10">
        <v>36188.0354</v>
      </c>
      <c r="C96" s="11">
        <v>368</v>
      </c>
      <c r="D96" s="11">
        <v>7829</v>
      </c>
      <c r="E96" s="11">
        <v>147085</v>
      </c>
      <c r="F96" s="11">
        <v>7324288</v>
      </c>
      <c r="G96" s="11">
        <v>22805647</v>
      </c>
      <c r="H96" s="12">
        <v>0.37</v>
      </c>
      <c r="I96" s="11">
        <v>11570711</v>
      </c>
      <c r="J96" s="11">
        <v>11234936</v>
      </c>
      <c r="K96" s="12">
        <v>102.99</v>
      </c>
      <c r="L96" s="12">
        <v>3.11</v>
      </c>
      <c r="M96" s="12">
        <v>630.2</v>
      </c>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row>
    <row r="97" spans="1:41" ht="12" hidden="1">
      <c r="A97" s="54" t="s">
        <v>72</v>
      </c>
      <c r="B97" s="10">
        <v>36188.0354</v>
      </c>
      <c r="C97" s="11">
        <v>368</v>
      </c>
      <c r="D97" s="11">
        <v>7829</v>
      </c>
      <c r="E97" s="11">
        <v>147085</v>
      </c>
      <c r="F97" s="11">
        <v>7337634</v>
      </c>
      <c r="G97" s="11">
        <v>22814636</v>
      </c>
      <c r="H97" s="12">
        <v>0.39</v>
      </c>
      <c r="I97" s="11">
        <v>11573305</v>
      </c>
      <c r="J97" s="11">
        <v>11241331</v>
      </c>
      <c r="K97" s="12">
        <v>102.95</v>
      </c>
      <c r="L97" s="12">
        <v>3.11</v>
      </c>
      <c r="M97" s="12">
        <v>630.45</v>
      </c>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row>
    <row r="98" spans="1:41" ht="12" hidden="1">
      <c r="A98" s="54" t="s">
        <v>288</v>
      </c>
      <c r="B98" s="10">
        <v>36188.0354</v>
      </c>
      <c r="C98" s="11">
        <v>368</v>
      </c>
      <c r="D98" s="11">
        <v>7829</v>
      </c>
      <c r="E98" s="11">
        <v>147088</v>
      </c>
      <c r="F98" s="11">
        <v>7349106</v>
      </c>
      <c r="G98" s="11">
        <v>22823604</v>
      </c>
      <c r="H98" s="12">
        <v>0.39</v>
      </c>
      <c r="I98" s="11">
        <v>11575831</v>
      </c>
      <c r="J98" s="11">
        <v>11247773</v>
      </c>
      <c r="K98" s="12">
        <v>102.92</v>
      </c>
      <c r="L98" s="12">
        <v>3.11</v>
      </c>
      <c r="M98" s="12">
        <v>630.69</v>
      </c>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row>
    <row r="99" spans="1:41" ht="12" hidden="1">
      <c r="A99" s="54" t="s">
        <v>74</v>
      </c>
      <c r="B99" s="10">
        <v>36188.0354</v>
      </c>
      <c r="C99" s="11">
        <v>368</v>
      </c>
      <c r="D99" s="11">
        <v>7828</v>
      </c>
      <c r="E99" s="11">
        <v>147124</v>
      </c>
      <c r="F99" s="11">
        <v>7363686</v>
      </c>
      <c r="G99" s="11">
        <v>22832173</v>
      </c>
      <c r="H99" s="12">
        <v>0.38</v>
      </c>
      <c r="I99" s="11">
        <v>11577750</v>
      </c>
      <c r="J99" s="11">
        <v>11254423</v>
      </c>
      <c r="K99" s="12">
        <v>102.87</v>
      </c>
      <c r="L99" s="12">
        <v>3.1</v>
      </c>
      <c r="M99" s="12">
        <v>630.93</v>
      </c>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row>
    <row r="100" spans="1:41" ht="12" hidden="1">
      <c r="A100" s="54" t="s">
        <v>75</v>
      </c>
      <c r="B100" s="10">
        <v>36188.0354</v>
      </c>
      <c r="C100" s="11">
        <v>368</v>
      </c>
      <c r="D100" s="11">
        <v>7828</v>
      </c>
      <c r="E100" s="11">
        <v>147127</v>
      </c>
      <c r="F100" s="11">
        <v>7383799</v>
      </c>
      <c r="G100" s="11">
        <v>22839043</v>
      </c>
      <c r="H100" s="12">
        <v>0.3</v>
      </c>
      <c r="I100" s="11">
        <v>11579360</v>
      </c>
      <c r="J100" s="11">
        <v>11259683</v>
      </c>
      <c r="K100" s="12">
        <v>102.84</v>
      </c>
      <c r="L100" s="12">
        <v>3.09</v>
      </c>
      <c r="M100" s="12">
        <v>631.12</v>
      </c>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row>
    <row r="101" spans="1:41" ht="12" hidden="1">
      <c r="A101" s="54" t="s">
        <v>76</v>
      </c>
      <c r="B101" s="10">
        <v>36188.0354</v>
      </c>
      <c r="C101" s="11">
        <v>368</v>
      </c>
      <c r="D101" s="11">
        <v>7828</v>
      </c>
      <c r="E101" s="11">
        <v>147129</v>
      </c>
      <c r="F101" s="11">
        <v>7388177</v>
      </c>
      <c r="G101" s="11">
        <v>22850661</v>
      </c>
      <c r="H101" s="12">
        <v>0.51</v>
      </c>
      <c r="I101" s="11">
        <v>11583063</v>
      </c>
      <c r="J101" s="11">
        <v>11267598</v>
      </c>
      <c r="K101" s="12">
        <v>102.8</v>
      </c>
      <c r="L101" s="12">
        <v>3.09</v>
      </c>
      <c r="M101" s="12">
        <v>631.44</v>
      </c>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row>
    <row r="102" spans="1:41" ht="12" hidden="1">
      <c r="A102" s="54" t="s">
        <v>77</v>
      </c>
      <c r="B102" s="10">
        <v>36188.0354</v>
      </c>
      <c r="C102" s="11">
        <v>368</v>
      </c>
      <c r="D102" s="11">
        <v>7828</v>
      </c>
      <c r="E102" s="11">
        <v>147134</v>
      </c>
      <c r="F102" s="11">
        <v>7394652</v>
      </c>
      <c r="G102" s="11">
        <v>22863122</v>
      </c>
      <c r="H102" s="12">
        <v>0.55</v>
      </c>
      <c r="I102" s="11">
        <v>11587233</v>
      </c>
      <c r="J102" s="11">
        <v>11275889</v>
      </c>
      <c r="K102" s="12">
        <v>102.76</v>
      </c>
      <c r="L102" s="12">
        <v>3.09</v>
      </c>
      <c r="M102" s="12">
        <v>631.79</v>
      </c>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row>
    <row r="103" spans="1:41" ht="12" hidden="1">
      <c r="A103" s="54" t="s">
        <v>167</v>
      </c>
      <c r="B103" s="10">
        <v>36188.0354</v>
      </c>
      <c r="C103" s="11">
        <v>368</v>
      </c>
      <c r="D103" s="11">
        <v>7828</v>
      </c>
      <c r="E103" s="11">
        <v>147134</v>
      </c>
      <c r="F103" s="11">
        <v>7394758</v>
      </c>
      <c r="G103" s="11">
        <v>22876527</v>
      </c>
      <c r="H103" s="12">
        <v>0.59</v>
      </c>
      <c r="I103" s="11">
        <v>11591707</v>
      </c>
      <c r="J103" s="11">
        <v>11284820</v>
      </c>
      <c r="K103" s="12">
        <v>102.72</v>
      </c>
      <c r="L103" s="12">
        <v>3.09</v>
      </c>
      <c r="M103" s="12">
        <v>632.16</v>
      </c>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row>
    <row r="104" spans="1:41" ht="15" customHeight="1">
      <c r="A104" s="2" t="s">
        <v>526</v>
      </c>
      <c r="B104" s="18">
        <v>36189.505</v>
      </c>
      <c r="C104" s="19">
        <v>368</v>
      </c>
      <c r="D104" s="19">
        <v>7826</v>
      </c>
      <c r="E104" s="19">
        <v>147342</v>
      </c>
      <c r="F104" s="19">
        <v>7512449</v>
      </c>
      <c r="G104" s="19">
        <v>22958360</v>
      </c>
      <c r="H104" s="20">
        <v>3.58</v>
      </c>
      <c r="I104" s="19">
        <v>11608767</v>
      </c>
      <c r="J104" s="19">
        <v>11349593</v>
      </c>
      <c r="K104" s="20">
        <v>102.28</v>
      </c>
      <c r="L104" s="20">
        <v>3.06</v>
      </c>
      <c r="M104" s="20">
        <v>634.39</v>
      </c>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row>
    <row r="105" spans="1:41" ht="12" hidden="1">
      <c r="A105" s="54" t="s">
        <v>67</v>
      </c>
      <c r="B105" s="10">
        <v>36188.0354</v>
      </c>
      <c r="C105" s="11">
        <v>368</v>
      </c>
      <c r="D105" s="11">
        <v>7828</v>
      </c>
      <c r="E105" s="11">
        <v>147209</v>
      </c>
      <c r="F105" s="11">
        <v>7399872</v>
      </c>
      <c r="G105" s="11">
        <v>22879510</v>
      </c>
      <c r="H105" s="12">
        <v>0.13</v>
      </c>
      <c r="I105" s="11">
        <v>11590337</v>
      </c>
      <c r="J105" s="11">
        <v>11289173</v>
      </c>
      <c r="K105" s="12">
        <v>102.67</v>
      </c>
      <c r="L105" s="12">
        <v>3.09</v>
      </c>
      <c r="M105" s="12">
        <v>632.24</v>
      </c>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row>
    <row r="106" spans="1:41" ht="12" hidden="1">
      <c r="A106" s="54" t="s">
        <v>68</v>
      </c>
      <c r="B106" s="10">
        <v>36188.0354</v>
      </c>
      <c r="C106" s="11">
        <v>368</v>
      </c>
      <c r="D106" s="11">
        <v>7828</v>
      </c>
      <c r="E106" s="11">
        <v>147224</v>
      </c>
      <c r="F106" s="11">
        <v>7400913</v>
      </c>
      <c r="G106" s="11">
        <v>22879132</v>
      </c>
      <c r="H106" s="12">
        <v>-0.02</v>
      </c>
      <c r="I106" s="11">
        <v>11588021</v>
      </c>
      <c r="J106" s="11">
        <v>11291111</v>
      </c>
      <c r="K106" s="12">
        <v>102.63</v>
      </c>
      <c r="L106" s="12">
        <v>3.09</v>
      </c>
      <c r="M106" s="12">
        <v>632.23</v>
      </c>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row>
    <row r="107" spans="1:41" ht="12" hidden="1">
      <c r="A107" s="54" t="s">
        <v>69</v>
      </c>
      <c r="B107" s="10">
        <v>36188.0354</v>
      </c>
      <c r="C107" s="11">
        <v>368</v>
      </c>
      <c r="D107" s="11">
        <v>7828</v>
      </c>
      <c r="E107" s="11">
        <v>147237</v>
      </c>
      <c r="F107" s="11">
        <v>7410830</v>
      </c>
      <c r="G107" s="11">
        <v>22880454</v>
      </c>
      <c r="H107" s="12">
        <v>0.06</v>
      </c>
      <c r="I107" s="11">
        <v>11586742</v>
      </c>
      <c r="J107" s="11">
        <v>11293712</v>
      </c>
      <c r="K107" s="12">
        <v>102.59</v>
      </c>
      <c r="L107" s="12">
        <v>3.09</v>
      </c>
      <c r="M107" s="12">
        <v>632.27</v>
      </c>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row>
    <row r="108" spans="1:41" ht="12" hidden="1">
      <c r="A108" s="54" t="s">
        <v>70</v>
      </c>
      <c r="B108" s="10">
        <v>36188.0354</v>
      </c>
      <c r="C108" s="11">
        <v>368</v>
      </c>
      <c r="D108" s="11">
        <v>7828</v>
      </c>
      <c r="E108" s="11">
        <v>147273</v>
      </c>
      <c r="F108" s="11">
        <v>7420041</v>
      </c>
      <c r="G108" s="11">
        <v>22886902</v>
      </c>
      <c r="H108" s="12">
        <v>0.28</v>
      </c>
      <c r="I108" s="11">
        <v>11588010</v>
      </c>
      <c r="J108" s="11">
        <v>11298892</v>
      </c>
      <c r="K108" s="12">
        <v>102.56</v>
      </c>
      <c r="L108" s="12">
        <v>3.08</v>
      </c>
      <c r="M108" s="12">
        <v>632.44</v>
      </c>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row>
    <row r="109" spans="1:41" ht="12" hidden="1">
      <c r="A109" s="54" t="s">
        <v>71</v>
      </c>
      <c r="B109" s="10">
        <v>36188.0354</v>
      </c>
      <c r="C109" s="11">
        <v>368</v>
      </c>
      <c r="D109" s="11">
        <v>7828</v>
      </c>
      <c r="E109" s="11">
        <v>147323</v>
      </c>
      <c r="F109" s="11">
        <v>7433196</v>
      </c>
      <c r="G109" s="11">
        <v>22894283</v>
      </c>
      <c r="H109" s="12">
        <v>0.32</v>
      </c>
      <c r="I109" s="11">
        <v>11589667</v>
      </c>
      <c r="J109" s="11">
        <v>11304616</v>
      </c>
      <c r="K109" s="12">
        <v>102.52</v>
      </c>
      <c r="L109" s="12">
        <v>3.08</v>
      </c>
      <c r="M109" s="12">
        <v>632.65</v>
      </c>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row>
    <row r="110" spans="1:41" ht="12" hidden="1">
      <c r="A110" s="54" t="s">
        <v>72</v>
      </c>
      <c r="B110" s="10">
        <v>36188.0354</v>
      </c>
      <c r="C110" s="11">
        <v>368</v>
      </c>
      <c r="D110" s="11">
        <v>7828</v>
      </c>
      <c r="E110" s="11">
        <v>147326</v>
      </c>
      <c r="F110" s="11">
        <v>7445056</v>
      </c>
      <c r="G110" s="11">
        <v>22901897</v>
      </c>
      <c r="H110" s="12">
        <v>0.33</v>
      </c>
      <c r="I110" s="11">
        <v>11591823</v>
      </c>
      <c r="J110" s="11">
        <v>11310074</v>
      </c>
      <c r="K110" s="12">
        <v>102.49</v>
      </c>
      <c r="L110" s="12">
        <v>3.08</v>
      </c>
      <c r="M110" s="12">
        <v>632.86</v>
      </c>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row>
    <row r="111" spans="1:41" ht="12" hidden="1">
      <c r="A111" s="54" t="s">
        <v>288</v>
      </c>
      <c r="B111" s="10">
        <v>36188.0354</v>
      </c>
      <c r="C111" s="11">
        <v>368</v>
      </c>
      <c r="D111" s="11">
        <v>7828</v>
      </c>
      <c r="E111" s="11">
        <v>147321</v>
      </c>
      <c r="F111" s="11">
        <v>7457026</v>
      </c>
      <c r="G111" s="11">
        <v>22911292</v>
      </c>
      <c r="H111" s="12">
        <v>0.41</v>
      </c>
      <c r="I111" s="11">
        <v>11594232</v>
      </c>
      <c r="J111" s="11">
        <v>11317060</v>
      </c>
      <c r="K111" s="12">
        <v>102.45</v>
      </c>
      <c r="L111" s="12">
        <v>3.07</v>
      </c>
      <c r="M111" s="12">
        <v>633.12</v>
      </c>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row>
    <row r="112" spans="1:41" ht="12" hidden="1">
      <c r="A112" s="54" t="s">
        <v>337</v>
      </c>
      <c r="B112" s="10">
        <v>36188.0354</v>
      </c>
      <c r="C112" s="11">
        <v>368</v>
      </c>
      <c r="D112" s="11">
        <v>7828</v>
      </c>
      <c r="E112" s="11">
        <v>147369</v>
      </c>
      <c r="F112" s="11">
        <v>7472010</v>
      </c>
      <c r="G112" s="11">
        <v>22920250</v>
      </c>
      <c r="H112" s="12">
        <v>0.39</v>
      </c>
      <c r="I112" s="11">
        <v>11596716</v>
      </c>
      <c r="J112" s="11">
        <v>11323534</v>
      </c>
      <c r="K112" s="12">
        <v>102.41</v>
      </c>
      <c r="L112" s="12">
        <v>3.07</v>
      </c>
      <c r="M112" s="12">
        <v>633.37</v>
      </c>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row>
    <row r="113" spans="1:41" ht="12" hidden="1">
      <c r="A113" s="54" t="s">
        <v>75</v>
      </c>
      <c r="B113" s="10">
        <v>36188.0354</v>
      </c>
      <c r="C113" s="11">
        <v>368</v>
      </c>
      <c r="D113" s="11">
        <v>7826</v>
      </c>
      <c r="E113" s="11">
        <v>147344</v>
      </c>
      <c r="F113" s="11">
        <v>7491916</v>
      </c>
      <c r="G113" s="11">
        <v>22925311</v>
      </c>
      <c r="H113" s="12">
        <v>0.22</v>
      </c>
      <c r="I113" s="11">
        <v>11597705</v>
      </c>
      <c r="J113" s="11">
        <v>11327606</v>
      </c>
      <c r="K113" s="12">
        <v>102.38</v>
      </c>
      <c r="L113" s="12">
        <v>3.06</v>
      </c>
      <c r="M113" s="12">
        <v>633.51</v>
      </c>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row>
    <row r="114" spans="1:41" ht="12" hidden="1">
      <c r="A114" s="54" t="s">
        <v>76</v>
      </c>
      <c r="B114" s="10">
        <v>36188.0354</v>
      </c>
      <c r="C114" s="11">
        <v>368</v>
      </c>
      <c r="D114" s="11">
        <v>7826</v>
      </c>
      <c r="E114" s="11">
        <v>147343</v>
      </c>
      <c r="F114" s="11">
        <v>7497547</v>
      </c>
      <c r="G114" s="11">
        <v>22934997</v>
      </c>
      <c r="H114" s="12">
        <v>0.42</v>
      </c>
      <c r="I114" s="11">
        <v>11600730</v>
      </c>
      <c r="J114" s="11">
        <v>11334267</v>
      </c>
      <c r="K114" s="12">
        <v>102.35</v>
      </c>
      <c r="L114" s="12">
        <v>3.06</v>
      </c>
      <c r="M114" s="12">
        <v>633.77</v>
      </c>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row>
    <row r="115" spans="1:41" ht="12" hidden="1">
      <c r="A115" s="54" t="s">
        <v>77</v>
      </c>
      <c r="B115" s="10">
        <v>36188.0354</v>
      </c>
      <c r="C115" s="11">
        <v>368</v>
      </c>
      <c r="D115" s="11">
        <v>7826</v>
      </c>
      <c r="E115" s="11">
        <v>147342</v>
      </c>
      <c r="F115" s="11">
        <v>7505074</v>
      </c>
      <c r="G115" s="11">
        <v>22945782</v>
      </c>
      <c r="H115" s="12">
        <v>0.47</v>
      </c>
      <c r="I115" s="11">
        <v>11604389</v>
      </c>
      <c r="J115" s="11">
        <v>11341393</v>
      </c>
      <c r="K115" s="12">
        <v>102.32</v>
      </c>
      <c r="L115" s="12">
        <v>3.06</v>
      </c>
      <c r="M115" s="12">
        <v>634.07</v>
      </c>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row>
    <row r="116" spans="1:41" ht="12" hidden="1">
      <c r="A116" s="54" t="s">
        <v>360</v>
      </c>
      <c r="B116" s="10">
        <v>36189.505</v>
      </c>
      <c r="C116" s="11">
        <v>368</v>
      </c>
      <c r="D116" s="11">
        <v>7826</v>
      </c>
      <c r="E116" s="11">
        <v>147342</v>
      </c>
      <c r="F116" s="11">
        <v>7512449</v>
      </c>
      <c r="G116" s="11">
        <v>22958360</v>
      </c>
      <c r="H116" s="12">
        <v>0.55</v>
      </c>
      <c r="I116" s="11">
        <v>11608767</v>
      </c>
      <c r="J116" s="11">
        <v>11349593</v>
      </c>
      <c r="K116" s="12">
        <v>102.28</v>
      </c>
      <c r="L116" s="12">
        <v>3.06</v>
      </c>
      <c r="M116" s="12">
        <v>634.39</v>
      </c>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row>
    <row r="117" spans="1:41" ht="15" customHeight="1">
      <c r="A117" s="2" t="s">
        <v>527</v>
      </c>
      <c r="B117" s="18">
        <v>36189.505</v>
      </c>
      <c r="C117" s="19">
        <v>368</v>
      </c>
      <c r="D117" s="19">
        <v>7827</v>
      </c>
      <c r="E117" s="19">
        <v>147591</v>
      </c>
      <c r="F117" s="19">
        <v>7655772</v>
      </c>
      <c r="G117" s="19">
        <v>23037031</v>
      </c>
      <c r="H117" s="20">
        <v>3.43</v>
      </c>
      <c r="I117" s="19">
        <v>11626351</v>
      </c>
      <c r="J117" s="19">
        <v>11410680</v>
      </c>
      <c r="K117" s="20">
        <v>101.89</v>
      </c>
      <c r="L117" s="20">
        <v>3.01</v>
      </c>
      <c r="M117" s="20">
        <v>636.57</v>
      </c>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row>
    <row r="118" spans="1:41" ht="12" hidden="1">
      <c r="A118" s="54" t="s">
        <v>67</v>
      </c>
      <c r="B118" s="10">
        <v>36189.505</v>
      </c>
      <c r="C118" s="11">
        <v>368</v>
      </c>
      <c r="D118" s="11">
        <v>7827</v>
      </c>
      <c r="E118" s="11">
        <v>147421</v>
      </c>
      <c r="F118" s="11">
        <v>7518561</v>
      </c>
      <c r="G118" s="11">
        <v>22966459</v>
      </c>
      <c r="H118" s="12">
        <v>0.35</v>
      </c>
      <c r="I118" s="11">
        <v>11611026</v>
      </c>
      <c r="J118" s="11">
        <v>11355433</v>
      </c>
      <c r="K118" s="12">
        <v>102.25</v>
      </c>
      <c r="L118" s="12">
        <v>3.05</v>
      </c>
      <c r="M118" s="12">
        <v>634.62</v>
      </c>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row>
    <row r="119" spans="1:41" ht="12" hidden="1">
      <c r="A119" s="54" t="s">
        <v>68</v>
      </c>
      <c r="B119" s="10">
        <v>36189.505</v>
      </c>
      <c r="C119" s="11">
        <v>368</v>
      </c>
      <c r="D119" s="11">
        <v>7827</v>
      </c>
      <c r="E119" s="11">
        <v>147421</v>
      </c>
      <c r="F119" s="11">
        <v>7524090</v>
      </c>
      <c r="G119" s="11">
        <v>22973622</v>
      </c>
      <c r="H119" s="12">
        <v>0.31</v>
      </c>
      <c r="I119" s="11">
        <v>11612755</v>
      </c>
      <c r="J119" s="11">
        <v>11360867</v>
      </c>
      <c r="K119" s="12">
        <v>102.22</v>
      </c>
      <c r="L119" s="12">
        <v>3.05</v>
      </c>
      <c r="M119" s="12">
        <v>634.81</v>
      </c>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row>
    <row r="120" spans="1:41" ht="12" hidden="1">
      <c r="A120" s="54" t="s">
        <v>69</v>
      </c>
      <c r="B120" s="10">
        <v>36189.505</v>
      </c>
      <c r="C120" s="11">
        <v>368</v>
      </c>
      <c r="D120" s="11">
        <v>7827</v>
      </c>
      <c r="E120" s="11">
        <v>147422</v>
      </c>
      <c r="F120" s="11">
        <v>7532951</v>
      </c>
      <c r="G120" s="11">
        <v>22978800</v>
      </c>
      <c r="H120" s="12">
        <v>0.23</v>
      </c>
      <c r="I120" s="11">
        <v>11613325</v>
      </c>
      <c r="J120" s="11">
        <v>11365475</v>
      </c>
      <c r="K120" s="12">
        <v>102.18</v>
      </c>
      <c r="L120" s="12">
        <v>3.05</v>
      </c>
      <c r="M120" s="12">
        <v>634.96</v>
      </c>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row>
    <row r="121" spans="1:41" ht="12" hidden="1">
      <c r="A121" s="54" t="s">
        <v>70</v>
      </c>
      <c r="B121" s="10">
        <v>36189.505</v>
      </c>
      <c r="C121" s="11">
        <v>368</v>
      </c>
      <c r="D121" s="11">
        <v>7827</v>
      </c>
      <c r="E121" s="11">
        <v>147490</v>
      </c>
      <c r="F121" s="11">
        <v>7545954</v>
      </c>
      <c r="G121" s="11">
        <v>22983286</v>
      </c>
      <c r="H121" s="12">
        <v>0.2</v>
      </c>
      <c r="I121" s="11">
        <v>11613900</v>
      </c>
      <c r="J121" s="11">
        <v>11369386</v>
      </c>
      <c r="K121" s="12">
        <v>102.15</v>
      </c>
      <c r="L121" s="12">
        <v>3.05</v>
      </c>
      <c r="M121" s="12">
        <v>635.08</v>
      </c>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row>
    <row r="122" spans="1:41" ht="12" hidden="1">
      <c r="A122" s="54" t="s">
        <v>71</v>
      </c>
      <c r="B122" s="10">
        <v>36189.505</v>
      </c>
      <c r="C122" s="11">
        <v>368</v>
      </c>
      <c r="D122" s="11">
        <v>7827</v>
      </c>
      <c r="E122" s="11">
        <v>147516</v>
      </c>
      <c r="F122" s="11">
        <v>7561422</v>
      </c>
      <c r="G122" s="11">
        <v>22988428</v>
      </c>
      <c r="H122" s="12">
        <v>0.22</v>
      </c>
      <c r="I122" s="11">
        <v>11614850</v>
      </c>
      <c r="J122" s="11">
        <v>11373578</v>
      </c>
      <c r="K122" s="12">
        <v>102.12</v>
      </c>
      <c r="L122" s="12">
        <v>3.04</v>
      </c>
      <c r="M122" s="12">
        <v>635.22</v>
      </c>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row>
    <row r="123" spans="1:41" ht="12" hidden="1">
      <c r="A123" s="54" t="s">
        <v>72</v>
      </c>
      <c r="B123" s="10">
        <v>36189.505</v>
      </c>
      <c r="C123" s="11">
        <v>368</v>
      </c>
      <c r="D123" s="11">
        <v>7827</v>
      </c>
      <c r="E123" s="11">
        <v>147519</v>
      </c>
      <c r="F123" s="11">
        <v>7576211</v>
      </c>
      <c r="G123" s="11">
        <v>22994262</v>
      </c>
      <c r="H123" s="12">
        <v>0.25</v>
      </c>
      <c r="I123" s="11">
        <v>11615910</v>
      </c>
      <c r="J123" s="11">
        <v>11378352</v>
      </c>
      <c r="K123" s="12">
        <v>102.09</v>
      </c>
      <c r="L123" s="12">
        <v>3.04</v>
      </c>
      <c r="M123" s="12">
        <v>635.38</v>
      </c>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row>
    <row r="124" spans="1:41" ht="12" hidden="1">
      <c r="A124" s="54" t="s">
        <v>288</v>
      </c>
      <c r="B124" s="10">
        <v>36189.505</v>
      </c>
      <c r="C124" s="11">
        <v>368</v>
      </c>
      <c r="D124" s="11">
        <v>7827</v>
      </c>
      <c r="E124" s="11">
        <v>147572</v>
      </c>
      <c r="F124" s="11">
        <v>7591500</v>
      </c>
      <c r="G124" s="11">
        <v>23000827</v>
      </c>
      <c r="H124" s="12">
        <v>0.29</v>
      </c>
      <c r="I124" s="11">
        <v>11617437</v>
      </c>
      <c r="J124" s="11">
        <v>11383390</v>
      </c>
      <c r="K124" s="12">
        <v>102.06</v>
      </c>
      <c r="L124" s="12">
        <v>3.03</v>
      </c>
      <c r="M124" s="12">
        <v>635.57</v>
      </c>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row>
    <row r="125" spans="1:41" ht="12" hidden="1">
      <c r="A125" s="54" t="s">
        <v>337</v>
      </c>
      <c r="B125" s="10">
        <v>36189.505</v>
      </c>
      <c r="C125" s="11">
        <v>368</v>
      </c>
      <c r="D125" s="11">
        <v>7827</v>
      </c>
      <c r="E125" s="11">
        <v>147576</v>
      </c>
      <c r="F125" s="11">
        <v>7608242</v>
      </c>
      <c r="G125" s="11">
        <v>23005067</v>
      </c>
      <c r="H125" s="12">
        <v>0.18</v>
      </c>
      <c r="I125" s="11">
        <v>11618020</v>
      </c>
      <c r="J125" s="11">
        <v>11387047</v>
      </c>
      <c r="K125" s="12">
        <v>102.03</v>
      </c>
      <c r="L125" s="12">
        <v>3.02</v>
      </c>
      <c r="M125" s="12">
        <v>635.68</v>
      </c>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row>
    <row r="126" spans="1:41" ht="12" hidden="1">
      <c r="A126" s="54" t="s">
        <v>75</v>
      </c>
      <c r="B126" s="10">
        <v>36189.505</v>
      </c>
      <c r="C126" s="11">
        <v>368</v>
      </c>
      <c r="D126" s="11">
        <v>7827</v>
      </c>
      <c r="E126" s="11">
        <v>147579</v>
      </c>
      <c r="F126" s="11">
        <v>7630590</v>
      </c>
      <c r="G126" s="11">
        <v>23007737</v>
      </c>
      <c r="H126" s="12">
        <v>0.12</v>
      </c>
      <c r="I126" s="11">
        <v>11617921</v>
      </c>
      <c r="J126" s="11">
        <v>11389816</v>
      </c>
      <c r="K126" s="12">
        <v>102</v>
      </c>
      <c r="L126" s="12">
        <v>3.02</v>
      </c>
      <c r="M126" s="12">
        <v>635.76</v>
      </c>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row>
    <row r="127" spans="1:41" ht="12" hidden="1">
      <c r="A127" s="54" t="s">
        <v>76</v>
      </c>
      <c r="B127" s="10">
        <v>36189.505</v>
      </c>
      <c r="C127" s="11">
        <v>368</v>
      </c>
      <c r="D127" s="11">
        <v>7827</v>
      </c>
      <c r="E127" s="11">
        <v>147595</v>
      </c>
      <c r="F127" s="11">
        <v>7637756</v>
      </c>
      <c r="G127" s="11">
        <v>23016257</v>
      </c>
      <c r="H127" s="12">
        <v>0.37</v>
      </c>
      <c r="I127" s="11">
        <v>11620114</v>
      </c>
      <c r="J127" s="11">
        <v>11396143</v>
      </c>
      <c r="K127" s="12">
        <v>101.97</v>
      </c>
      <c r="L127" s="12">
        <v>3.01</v>
      </c>
      <c r="M127" s="12">
        <v>635.99</v>
      </c>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row>
    <row r="128" spans="1:41" ht="12" hidden="1">
      <c r="A128" s="54" t="s">
        <v>77</v>
      </c>
      <c r="B128" s="10">
        <v>36189.505</v>
      </c>
      <c r="C128" s="11">
        <v>368</v>
      </c>
      <c r="D128" s="11">
        <v>7827</v>
      </c>
      <c r="E128" s="11">
        <v>147595</v>
      </c>
      <c r="F128" s="11">
        <v>7651722</v>
      </c>
      <c r="G128" s="11">
        <v>23027672</v>
      </c>
      <c r="H128" s="12">
        <v>0.5</v>
      </c>
      <c r="I128" s="11">
        <v>11624013</v>
      </c>
      <c r="J128" s="11">
        <v>11403659</v>
      </c>
      <c r="K128" s="12">
        <v>101.93</v>
      </c>
      <c r="L128" s="12">
        <v>3.01</v>
      </c>
      <c r="M128" s="12">
        <v>636.31</v>
      </c>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row>
    <row r="129" spans="1:41" ht="12" hidden="1">
      <c r="A129" s="54" t="s">
        <v>360</v>
      </c>
      <c r="B129" s="10">
        <v>36189.505</v>
      </c>
      <c r="C129" s="11">
        <v>368</v>
      </c>
      <c r="D129" s="11">
        <v>7827</v>
      </c>
      <c r="E129" s="11">
        <v>147591</v>
      </c>
      <c r="F129" s="11">
        <v>7655772</v>
      </c>
      <c r="G129" s="11">
        <v>23037031</v>
      </c>
      <c r="H129" s="12">
        <v>0.41</v>
      </c>
      <c r="I129" s="11">
        <v>11626351</v>
      </c>
      <c r="J129" s="11">
        <v>11410680</v>
      </c>
      <c r="K129" s="12">
        <v>101.89</v>
      </c>
      <c r="L129" s="12">
        <v>3.01</v>
      </c>
      <c r="M129" s="12">
        <v>636.57</v>
      </c>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row>
    <row r="130" spans="1:41" ht="15" customHeight="1">
      <c r="A130" s="2" t="s">
        <v>533</v>
      </c>
      <c r="B130" s="18">
        <v>36191.4667</v>
      </c>
      <c r="C130" s="19">
        <v>368</v>
      </c>
      <c r="D130" s="19">
        <v>7834</v>
      </c>
      <c r="E130" s="19">
        <v>147863</v>
      </c>
      <c r="F130" s="19">
        <v>7805834</v>
      </c>
      <c r="G130" s="19">
        <v>23119772</v>
      </c>
      <c r="H130" s="20">
        <v>3.59</v>
      </c>
      <c r="I130" s="19">
        <v>11636734</v>
      </c>
      <c r="J130" s="19">
        <v>11483038</v>
      </c>
      <c r="K130" s="20">
        <v>101.34</v>
      </c>
      <c r="L130" s="20">
        <v>2.96</v>
      </c>
      <c r="M130" s="20">
        <v>638.82</v>
      </c>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row>
    <row r="131" spans="1:41" ht="12" hidden="1">
      <c r="A131" s="54" t="s">
        <v>67</v>
      </c>
      <c r="B131" s="10">
        <v>36189.505</v>
      </c>
      <c r="C131" s="11">
        <v>368</v>
      </c>
      <c r="D131" s="11">
        <v>7827</v>
      </c>
      <c r="E131" s="11">
        <v>147625</v>
      </c>
      <c r="F131" s="11">
        <v>7657870</v>
      </c>
      <c r="G131" s="11">
        <v>23046177</v>
      </c>
      <c r="H131" s="12">
        <v>0.4</v>
      </c>
      <c r="I131" s="11">
        <v>11627353</v>
      </c>
      <c r="J131" s="11">
        <v>11418824</v>
      </c>
      <c r="K131" s="12">
        <v>101.83</v>
      </c>
      <c r="L131" s="12">
        <v>3.01</v>
      </c>
      <c r="M131" s="12">
        <v>636.82</v>
      </c>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row>
    <row r="132" spans="1:41" ht="12" hidden="1">
      <c r="A132" s="54" t="s">
        <v>68</v>
      </c>
      <c r="B132" s="10">
        <v>36191.4667</v>
      </c>
      <c r="C132" s="11">
        <v>368</v>
      </c>
      <c r="D132" s="11">
        <v>7832</v>
      </c>
      <c r="E132" s="11">
        <v>147653</v>
      </c>
      <c r="F132" s="11">
        <v>7670092</v>
      </c>
      <c r="G132" s="11">
        <v>23049407</v>
      </c>
      <c r="H132" s="12">
        <v>0.14</v>
      </c>
      <c r="I132" s="11">
        <v>11626061</v>
      </c>
      <c r="J132" s="11">
        <v>11423346</v>
      </c>
      <c r="K132" s="12">
        <v>101.77</v>
      </c>
      <c r="L132" s="12">
        <v>3.01</v>
      </c>
      <c r="M132" s="12">
        <v>636.87</v>
      </c>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row>
    <row r="133" spans="1:41" ht="12" hidden="1">
      <c r="A133" s="54" t="s">
        <v>69</v>
      </c>
      <c r="B133" s="10">
        <v>36191.4667</v>
      </c>
      <c r="C133" s="11">
        <v>368</v>
      </c>
      <c r="D133" s="11">
        <v>7832</v>
      </c>
      <c r="E133" s="11">
        <v>147730</v>
      </c>
      <c r="F133" s="11">
        <v>7683813</v>
      </c>
      <c r="G133" s="11">
        <v>23058550</v>
      </c>
      <c r="H133" s="12">
        <v>0.4</v>
      </c>
      <c r="I133" s="11">
        <v>11628661</v>
      </c>
      <c r="J133" s="11">
        <v>11429889</v>
      </c>
      <c r="K133" s="12">
        <v>101.74</v>
      </c>
      <c r="L133" s="12">
        <v>3</v>
      </c>
      <c r="M133" s="12">
        <v>637.13</v>
      </c>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row>
    <row r="134" spans="1:41" ht="12" hidden="1">
      <c r="A134" s="54" t="s">
        <v>70</v>
      </c>
      <c r="B134" s="10">
        <v>36191.4667</v>
      </c>
      <c r="C134" s="11">
        <v>368</v>
      </c>
      <c r="D134" s="11">
        <v>7832</v>
      </c>
      <c r="E134" s="11">
        <v>147746</v>
      </c>
      <c r="F134" s="11">
        <v>7695146</v>
      </c>
      <c r="G134" s="11">
        <v>23059339</v>
      </c>
      <c r="H134" s="12">
        <v>0.03</v>
      </c>
      <c r="I134" s="11">
        <v>11627066</v>
      </c>
      <c r="J134" s="11">
        <v>11432273</v>
      </c>
      <c r="K134" s="12">
        <v>101.7</v>
      </c>
      <c r="L134" s="12">
        <v>3</v>
      </c>
      <c r="M134" s="12">
        <v>637.15</v>
      </c>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row>
    <row r="135" spans="1:41" ht="12" hidden="1">
      <c r="A135" s="54" t="s">
        <v>71</v>
      </c>
      <c r="B135" s="10">
        <v>36191.4667</v>
      </c>
      <c r="C135" s="11">
        <v>368</v>
      </c>
      <c r="D135" s="11">
        <v>7832</v>
      </c>
      <c r="E135" s="11">
        <v>147758</v>
      </c>
      <c r="F135" s="11">
        <v>7706202</v>
      </c>
      <c r="G135" s="11">
        <v>23063027</v>
      </c>
      <c r="H135" s="12">
        <v>0.16</v>
      </c>
      <c r="I135" s="11">
        <v>11626940</v>
      </c>
      <c r="J135" s="11">
        <v>11436087</v>
      </c>
      <c r="K135" s="12">
        <v>101.67</v>
      </c>
      <c r="L135" s="12">
        <v>2.99</v>
      </c>
      <c r="M135" s="12">
        <v>637.25</v>
      </c>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row>
    <row r="136" spans="1:41" ht="12" hidden="1">
      <c r="A136" s="54" t="s">
        <v>72</v>
      </c>
      <c r="B136" s="10">
        <v>36191.4667</v>
      </c>
      <c r="C136" s="11">
        <v>368</v>
      </c>
      <c r="D136" s="11">
        <v>7840</v>
      </c>
      <c r="E136" s="11">
        <v>147867</v>
      </c>
      <c r="F136" s="11">
        <v>7720938</v>
      </c>
      <c r="G136" s="11">
        <v>23069345</v>
      </c>
      <c r="H136" s="12">
        <v>0.27</v>
      </c>
      <c r="I136" s="11">
        <v>11627923</v>
      </c>
      <c r="J136" s="11">
        <v>11441422</v>
      </c>
      <c r="K136" s="12">
        <v>101.63</v>
      </c>
      <c r="L136" s="12">
        <v>2.99</v>
      </c>
      <c r="M136" s="12">
        <v>637.42</v>
      </c>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row>
    <row r="137" spans="1:41" ht="12" hidden="1">
      <c r="A137" s="54" t="s">
        <v>288</v>
      </c>
      <c r="B137" s="10">
        <v>36191.4667</v>
      </c>
      <c r="C137" s="11">
        <v>368</v>
      </c>
      <c r="D137" s="11">
        <v>7835</v>
      </c>
      <c r="E137" s="11">
        <v>147858</v>
      </c>
      <c r="F137" s="11">
        <v>7735374</v>
      </c>
      <c r="G137" s="11">
        <v>23077191</v>
      </c>
      <c r="H137" s="12">
        <v>0.34</v>
      </c>
      <c r="I137" s="11">
        <v>11629938</v>
      </c>
      <c r="J137" s="11">
        <v>11447253</v>
      </c>
      <c r="K137" s="12">
        <v>101.6</v>
      </c>
      <c r="L137" s="12">
        <v>2.98</v>
      </c>
      <c r="M137" s="12">
        <v>637.64</v>
      </c>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row>
    <row r="138" spans="1:41" ht="12" hidden="1">
      <c r="A138" s="54" t="s">
        <v>337</v>
      </c>
      <c r="B138" s="10">
        <v>36191.4667</v>
      </c>
      <c r="C138" s="11">
        <v>368</v>
      </c>
      <c r="D138" s="11">
        <v>7835</v>
      </c>
      <c r="E138" s="11">
        <v>147863</v>
      </c>
      <c r="F138" s="11">
        <v>7753876</v>
      </c>
      <c r="G138" s="11">
        <v>23082125</v>
      </c>
      <c r="H138" s="12">
        <v>0.21</v>
      </c>
      <c r="I138" s="11">
        <v>11630342</v>
      </c>
      <c r="J138" s="11">
        <v>11451783</v>
      </c>
      <c r="K138" s="12">
        <v>101.56</v>
      </c>
      <c r="L138" s="12">
        <v>2.98</v>
      </c>
      <c r="M138" s="12">
        <v>637.78</v>
      </c>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row>
    <row r="139" spans="1:41" ht="12" hidden="1">
      <c r="A139" s="54" t="s">
        <v>75</v>
      </c>
      <c r="B139" s="10">
        <v>36191.4667</v>
      </c>
      <c r="C139" s="11">
        <v>368</v>
      </c>
      <c r="D139" s="11">
        <v>7835</v>
      </c>
      <c r="E139" s="11">
        <v>147866</v>
      </c>
      <c r="F139" s="11">
        <v>7777527</v>
      </c>
      <c r="G139" s="11">
        <v>23086441</v>
      </c>
      <c r="H139" s="12">
        <v>0.19</v>
      </c>
      <c r="I139" s="11">
        <v>11630216</v>
      </c>
      <c r="J139" s="11">
        <v>11456225</v>
      </c>
      <c r="K139" s="12">
        <v>101.52</v>
      </c>
      <c r="L139" s="12">
        <v>2.97</v>
      </c>
      <c r="M139" s="12">
        <v>637.9</v>
      </c>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row>
    <row r="140" spans="1:41" ht="12" hidden="1">
      <c r="A140" s="54" t="s">
        <v>76</v>
      </c>
      <c r="B140" s="10">
        <v>36191.4667</v>
      </c>
      <c r="C140" s="11">
        <v>368</v>
      </c>
      <c r="D140" s="11">
        <v>7835</v>
      </c>
      <c r="E140" s="11">
        <v>147867</v>
      </c>
      <c r="F140" s="11">
        <v>7785035</v>
      </c>
      <c r="G140" s="11">
        <v>23098049</v>
      </c>
      <c r="H140" s="12">
        <v>0.5</v>
      </c>
      <c r="I140" s="11">
        <v>11632252</v>
      </c>
      <c r="J140" s="11">
        <v>11465797</v>
      </c>
      <c r="K140" s="12">
        <v>101.45</v>
      </c>
      <c r="L140" s="12">
        <v>2.97</v>
      </c>
      <c r="M140" s="12">
        <v>638.22</v>
      </c>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row>
    <row r="141" spans="1:41" ht="12" hidden="1">
      <c r="A141" s="54" t="s">
        <v>77</v>
      </c>
      <c r="B141" s="10">
        <v>36191.4667</v>
      </c>
      <c r="C141" s="11">
        <v>368</v>
      </c>
      <c r="D141" s="11">
        <v>7835</v>
      </c>
      <c r="E141" s="11">
        <v>147857</v>
      </c>
      <c r="F141" s="11">
        <v>7794786</v>
      </c>
      <c r="G141" s="11">
        <v>23109141</v>
      </c>
      <c r="H141" s="12">
        <v>0.48</v>
      </c>
      <c r="I141" s="11">
        <v>11634622</v>
      </c>
      <c r="J141" s="11">
        <v>11474519</v>
      </c>
      <c r="K141" s="12">
        <v>101.4</v>
      </c>
      <c r="L141" s="12">
        <v>2.96</v>
      </c>
      <c r="M141" s="12">
        <v>638.52</v>
      </c>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row>
    <row r="142" spans="1:41" ht="12" hidden="1">
      <c r="A142" s="54" t="s">
        <v>360</v>
      </c>
      <c r="B142" s="10">
        <v>36191.4667</v>
      </c>
      <c r="C142" s="11">
        <v>368</v>
      </c>
      <c r="D142" s="11">
        <v>7834</v>
      </c>
      <c r="E142" s="11">
        <v>147863</v>
      </c>
      <c r="F142" s="11">
        <v>7805834</v>
      </c>
      <c r="G142" s="11">
        <v>23119772</v>
      </c>
      <c r="H142" s="12">
        <v>0.46</v>
      </c>
      <c r="I142" s="11">
        <v>11636734</v>
      </c>
      <c r="J142" s="11">
        <v>11483038</v>
      </c>
      <c r="K142" s="12">
        <v>101.34</v>
      </c>
      <c r="L142" s="12">
        <v>2.96</v>
      </c>
      <c r="M142" s="12">
        <v>638.82</v>
      </c>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row>
    <row r="143" spans="1:41" ht="15" customHeight="1">
      <c r="A143" s="2" t="s">
        <v>541</v>
      </c>
      <c r="B143" s="18">
        <v>36191.4667</v>
      </c>
      <c r="C143" s="19">
        <v>368</v>
      </c>
      <c r="D143" s="19">
        <v>7835</v>
      </c>
      <c r="E143" s="19">
        <v>147877</v>
      </c>
      <c r="F143" s="19">
        <v>7937024</v>
      </c>
      <c r="G143" s="19">
        <v>23162123</v>
      </c>
      <c r="H143" s="20">
        <v>1.83</v>
      </c>
      <c r="I143" s="19">
        <v>11635225</v>
      </c>
      <c r="J143" s="19">
        <v>11526898</v>
      </c>
      <c r="K143" s="20">
        <v>100.94</v>
      </c>
      <c r="L143" s="20">
        <v>2.92</v>
      </c>
      <c r="M143" s="20">
        <v>639.99</v>
      </c>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row>
    <row r="144" spans="1:41" ht="12" hidden="1">
      <c r="A144" s="54" t="s">
        <v>67</v>
      </c>
      <c r="B144" s="10">
        <v>36191.4667</v>
      </c>
      <c r="C144" s="11">
        <v>368</v>
      </c>
      <c r="D144" s="11">
        <v>7845</v>
      </c>
      <c r="E144" s="11">
        <v>148161</v>
      </c>
      <c r="F144" s="11">
        <v>7813696</v>
      </c>
      <c r="G144" s="11">
        <v>23124514</v>
      </c>
      <c r="H144" s="12">
        <v>0.21</v>
      </c>
      <c r="I144" s="11">
        <v>11637227</v>
      </c>
      <c r="J144" s="11">
        <v>11487287</v>
      </c>
      <c r="K144" s="12">
        <v>101.31</v>
      </c>
      <c r="L144" s="12">
        <v>2.96</v>
      </c>
      <c r="M144" s="12">
        <v>638.95</v>
      </c>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row>
    <row r="145" spans="1:41" ht="12" hidden="1">
      <c r="A145" s="54" t="s">
        <v>68</v>
      </c>
      <c r="B145" s="10">
        <v>36191.4667</v>
      </c>
      <c r="C145" s="11">
        <v>368</v>
      </c>
      <c r="D145" s="11">
        <v>7823</v>
      </c>
      <c r="E145" s="11">
        <v>147801</v>
      </c>
      <c r="F145" s="11">
        <v>7819426</v>
      </c>
      <c r="G145" s="11">
        <v>23127845</v>
      </c>
      <c r="H145" s="12">
        <v>0.14</v>
      </c>
      <c r="I145" s="11">
        <v>11636930</v>
      </c>
      <c r="J145" s="11">
        <v>11490915</v>
      </c>
      <c r="K145" s="12">
        <v>101.27</v>
      </c>
      <c r="L145" s="12">
        <v>2.96</v>
      </c>
      <c r="M145" s="12">
        <v>639.04</v>
      </c>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row>
    <row r="146" spans="1:41" ht="12" hidden="1">
      <c r="A146" s="54" t="s">
        <v>69</v>
      </c>
      <c r="B146" s="10">
        <v>36191.4667</v>
      </c>
      <c r="C146" s="11">
        <v>368</v>
      </c>
      <c r="D146" s="11">
        <v>7828</v>
      </c>
      <c r="E146" s="11">
        <v>147876</v>
      </c>
      <c r="F146" s="11">
        <v>7835375</v>
      </c>
      <c r="G146" s="11">
        <v>23131093</v>
      </c>
      <c r="H146" s="12">
        <v>0.14</v>
      </c>
      <c r="I146" s="11">
        <v>11636573</v>
      </c>
      <c r="J146" s="11">
        <v>11494520</v>
      </c>
      <c r="K146" s="12">
        <v>101.24</v>
      </c>
      <c r="L146" s="12">
        <v>2.95</v>
      </c>
      <c r="M146" s="12">
        <v>639.13</v>
      </c>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row>
    <row r="147" spans="1:41" ht="12" hidden="1">
      <c r="A147" s="54" t="s">
        <v>70</v>
      </c>
      <c r="B147" s="10">
        <v>36191.4667</v>
      </c>
      <c r="C147" s="11">
        <v>368</v>
      </c>
      <c r="D147" s="11">
        <v>7828</v>
      </c>
      <c r="E147" s="11">
        <v>147877</v>
      </c>
      <c r="F147" s="11">
        <v>7848068</v>
      </c>
      <c r="G147" s="11">
        <v>23133074</v>
      </c>
      <c r="H147" s="12">
        <v>0.09</v>
      </c>
      <c r="I147" s="11">
        <v>11635562</v>
      </c>
      <c r="J147" s="11">
        <v>11497512</v>
      </c>
      <c r="K147" s="12">
        <v>101.2</v>
      </c>
      <c r="L147" s="12">
        <v>2.95</v>
      </c>
      <c r="M147" s="12">
        <v>639.19</v>
      </c>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row>
    <row r="148" spans="1:41" ht="12" hidden="1">
      <c r="A148" s="54" t="s">
        <v>71</v>
      </c>
      <c r="B148" s="37">
        <v>36191.4667</v>
      </c>
      <c r="C148" s="38">
        <v>368</v>
      </c>
      <c r="D148" s="38">
        <v>7830</v>
      </c>
      <c r="E148" s="38">
        <v>147941</v>
      </c>
      <c r="F148" s="38">
        <v>7860131</v>
      </c>
      <c r="G148" s="38">
        <v>23135715</v>
      </c>
      <c r="H148" s="39">
        <v>0.11</v>
      </c>
      <c r="I148" s="38">
        <v>11635040</v>
      </c>
      <c r="J148" s="38">
        <v>11500675</v>
      </c>
      <c r="K148" s="39">
        <v>101.17</v>
      </c>
      <c r="L148" s="39">
        <v>2.94</v>
      </c>
      <c r="M148" s="39">
        <v>639.26</v>
      </c>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row>
    <row r="149" spans="1:41" ht="12" hidden="1">
      <c r="A149" s="54" t="s">
        <v>72</v>
      </c>
      <c r="B149" s="10">
        <v>36191.4667</v>
      </c>
      <c r="C149" s="11">
        <v>368</v>
      </c>
      <c r="D149" s="11">
        <v>7830</v>
      </c>
      <c r="E149" s="11">
        <v>147942</v>
      </c>
      <c r="F149" s="11">
        <v>7875068</v>
      </c>
      <c r="G149" s="11">
        <v>23138381</v>
      </c>
      <c r="H149" s="12">
        <v>0.12</v>
      </c>
      <c r="I149" s="11">
        <v>11634792</v>
      </c>
      <c r="J149" s="11">
        <v>11503589</v>
      </c>
      <c r="K149" s="12">
        <v>101.14</v>
      </c>
      <c r="L149" s="12">
        <v>2.94</v>
      </c>
      <c r="M149" s="12">
        <v>639.33</v>
      </c>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row>
    <row r="150" spans="1:41" ht="12" hidden="1">
      <c r="A150" s="54" t="s">
        <v>288</v>
      </c>
      <c r="B150" s="10">
        <v>36191.4667</v>
      </c>
      <c r="C150" s="11">
        <v>368</v>
      </c>
      <c r="D150" s="11">
        <v>7835</v>
      </c>
      <c r="E150" s="11">
        <v>147908</v>
      </c>
      <c r="F150" s="11">
        <v>7886689</v>
      </c>
      <c r="G150" s="11">
        <v>23142460</v>
      </c>
      <c r="H150" s="12">
        <v>0.18</v>
      </c>
      <c r="I150" s="11">
        <v>11634623</v>
      </c>
      <c r="J150" s="11">
        <v>11507837</v>
      </c>
      <c r="K150" s="12">
        <v>101.1</v>
      </c>
      <c r="L150" s="12">
        <v>2.93</v>
      </c>
      <c r="M150" s="12">
        <v>639.45</v>
      </c>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row>
    <row r="151" spans="1:41" ht="12" hidden="1">
      <c r="A151" s="54" t="s">
        <v>337</v>
      </c>
      <c r="B151" s="10">
        <v>36191.4667</v>
      </c>
      <c r="C151" s="11">
        <v>368</v>
      </c>
      <c r="D151" s="11">
        <v>7835</v>
      </c>
      <c r="E151" s="11">
        <v>147874</v>
      </c>
      <c r="F151" s="11">
        <v>7900989</v>
      </c>
      <c r="G151" s="11">
        <v>23145020</v>
      </c>
      <c r="H151" s="12">
        <v>0.11</v>
      </c>
      <c r="I151" s="11">
        <v>11634150</v>
      </c>
      <c r="J151" s="11">
        <v>11510870</v>
      </c>
      <c r="K151" s="12">
        <v>101.07</v>
      </c>
      <c r="L151" s="12">
        <v>2.93</v>
      </c>
      <c r="M151" s="12">
        <v>639.52</v>
      </c>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row>
    <row r="152" spans="1:41" ht="12" hidden="1">
      <c r="A152" s="54" t="s">
        <v>75</v>
      </c>
      <c r="B152" s="10">
        <v>36191.4667</v>
      </c>
      <c r="C152" s="11">
        <v>368</v>
      </c>
      <c r="D152" s="11">
        <v>7835</v>
      </c>
      <c r="E152" s="11">
        <v>147878</v>
      </c>
      <c r="F152" s="11">
        <v>7918304</v>
      </c>
      <c r="G152" s="11">
        <v>23146090</v>
      </c>
      <c r="H152" s="12">
        <v>0.05</v>
      </c>
      <c r="I152" s="11">
        <v>11633260</v>
      </c>
      <c r="J152" s="11">
        <v>11512830</v>
      </c>
      <c r="K152" s="12">
        <v>101.05</v>
      </c>
      <c r="L152" s="12">
        <v>2.92</v>
      </c>
      <c r="M152" s="12">
        <v>639.55</v>
      </c>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row>
    <row r="153" spans="1:41" ht="12" hidden="1">
      <c r="A153" s="54" t="s">
        <v>76</v>
      </c>
      <c r="B153" s="10">
        <v>36191.4667</v>
      </c>
      <c r="C153" s="11">
        <v>368</v>
      </c>
      <c r="D153" s="11">
        <v>7835</v>
      </c>
      <c r="E153" s="11">
        <v>147877</v>
      </c>
      <c r="F153" s="11">
        <v>7923934</v>
      </c>
      <c r="G153" s="11">
        <v>23150923</v>
      </c>
      <c r="H153" s="12">
        <v>0.21</v>
      </c>
      <c r="I153" s="11">
        <v>11633580</v>
      </c>
      <c r="J153" s="11">
        <v>11517343</v>
      </c>
      <c r="K153" s="12">
        <v>101.01</v>
      </c>
      <c r="L153" s="12">
        <v>2.92</v>
      </c>
      <c r="M153" s="12">
        <v>639.68</v>
      </c>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row>
    <row r="154" spans="1:41" ht="12" hidden="1">
      <c r="A154" s="54" t="s">
        <v>77</v>
      </c>
      <c r="B154" s="10">
        <v>36191.4667</v>
      </c>
      <c r="C154" s="11">
        <v>368</v>
      </c>
      <c r="D154" s="11">
        <v>7835</v>
      </c>
      <c r="E154" s="11">
        <v>147877</v>
      </c>
      <c r="F154" s="11">
        <v>7928663</v>
      </c>
      <c r="G154" s="11">
        <v>23157178</v>
      </c>
      <c r="H154" s="12">
        <v>0.27</v>
      </c>
      <c r="I154" s="11">
        <v>11634702</v>
      </c>
      <c r="J154" s="11">
        <v>11522476</v>
      </c>
      <c r="K154" s="12">
        <v>100.97</v>
      </c>
      <c r="L154" s="12">
        <v>2.92</v>
      </c>
      <c r="M154" s="12">
        <v>639.85</v>
      </c>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row>
    <row r="155" spans="1:41" ht="12" hidden="1">
      <c r="A155" s="54" t="s">
        <v>360</v>
      </c>
      <c r="B155" s="10">
        <v>36191.4667</v>
      </c>
      <c r="C155" s="11">
        <v>368</v>
      </c>
      <c r="D155" s="11">
        <v>7835</v>
      </c>
      <c r="E155" s="11">
        <v>147877</v>
      </c>
      <c r="F155" s="11">
        <v>7937024</v>
      </c>
      <c r="G155" s="11">
        <v>23162123</v>
      </c>
      <c r="H155" s="12">
        <v>0.21</v>
      </c>
      <c r="I155" s="11">
        <v>11635225</v>
      </c>
      <c r="J155" s="11">
        <v>11526898</v>
      </c>
      <c r="K155" s="12">
        <v>100.94</v>
      </c>
      <c r="L155" s="12">
        <v>2.92</v>
      </c>
      <c r="M155" s="12">
        <v>639.99</v>
      </c>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row>
    <row r="156" spans="1:41" s="9" customFormat="1" ht="15" customHeight="1">
      <c r="A156" s="4" t="s">
        <v>466</v>
      </c>
      <c r="B156" s="5">
        <v>36192.8155</v>
      </c>
      <c r="C156" s="6">
        <v>368</v>
      </c>
      <c r="D156" s="6">
        <v>7835</v>
      </c>
      <c r="E156" s="6">
        <v>147828</v>
      </c>
      <c r="F156" s="6">
        <v>8057761</v>
      </c>
      <c r="G156" s="6">
        <v>23224912</v>
      </c>
      <c r="H156" s="7">
        <v>2.71</v>
      </c>
      <c r="I156" s="6">
        <v>11645674</v>
      </c>
      <c r="J156" s="6">
        <v>11579238</v>
      </c>
      <c r="K156" s="7">
        <v>100.57</v>
      </c>
      <c r="L156" s="7">
        <v>2.88</v>
      </c>
      <c r="M156" s="7">
        <v>641.7</v>
      </c>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row>
    <row r="157" spans="1:41" ht="12" hidden="1">
      <c r="A157" s="54" t="s">
        <v>67</v>
      </c>
      <c r="B157" s="10">
        <v>36191.4667</v>
      </c>
      <c r="C157" s="11">
        <v>368</v>
      </c>
      <c r="D157" s="11">
        <v>7835</v>
      </c>
      <c r="E157" s="11">
        <v>147891</v>
      </c>
      <c r="F157" s="11">
        <v>7942075</v>
      </c>
      <c r="G157" s="11">
        <v>23164628</v>
      </c>
      <c r="H157" s="12">
        <v>0.11</v>
      </c>
      <c r="I157" s="11">
        <v>11634515</v>
      </c>
      <c r="J157" s="11">
        <v>11530113</v>
      </c>
      <c r="K157" s="12">
        <v>100.91</v>
      </c>
      <c r="L157" s="12">
        <v>2.92</v>
      </c>
      <c r="M157" s="12">
        <v>640.06</v>
      </c>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row>
    <row r="158" spans="1:41" ht="12" hidden="1">
      <c r="A158" s="54" t="s">
        <v>68</v>
      </c>
      <c r="B158" s="10">
        <v>36191.4667</v>
      </c>
      <c r="C158" s="11">
        <v>368</v>
      </c>
      <c r="D158" s="11">
        <v>7835</v>
      </c>
      <c r="E158" s="11">
        <v>147904</v>
      </c>
      <c r="F158" s="11">
        <v>7947403</v>
      </c>
      <c r="G158" s="11">
        <v>23164457</v>
      </c>
      <c r="H158" s="12">
        <v>-0.01</v>
      </c>
      <c r="I158" s="11">
        <v>11632909</v>
      </c>
      <c r="J158" s="11">
        <v>11531548</v>
      </c>
      <c r="K158" s="12">
        <v>100.88</v>
      </c>
      <c r="L158" s="12">
        <v>2.91</v>
      </c>
      <c r="M158" s="12">
        <v>640.05</v>
      </c>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row>
    <row r="159" spans="1:41" ht="12" hidden="1">
      <c r="A159" s="54" t="s">
        <v>69</v>
      </c>
      <c r="B159" s="10">
        <v>36191.4667</v>
      </c>
      <c r="C159" s="11">
        <v>368</v>
      </c>
      <c r="D159" s="11">
        <v>7835</v>
      </c>
      <c r="E159" s="11">
        <v>147912</v>
      </c>
      <c r="F159" s="11">
        <v>7959795</v>
      </c>
      <c r="G159" s="11">
        <v>23165878</v>
      </c>
      <c r="H159" s="12">
        <v>0.06</v>
      </c>
      <c r="I159" s="11">
        <v>11631490</v>
      </c>
      <c r="J159" s="11">
        <v>11534388</v>
      </c>
      <c r="K159" s="12">
        <v>100.84</v>
      </c>
      <c r="L159" s="12">
        <v>2.91</v>
      </c>
      <c r="M159" s="12">
        <v>640.09</v>
      </c>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row>
    <row r="160" spans="1:41" ht="12" hidden="1">
      <c r="A160" s="54" t="s">
        <v>70</v>
      </c>
      <c r="B160" s="10">
        <v>36191.4667</v>
      </c>
      <c r="C160" s="11">
        <v>368</v>
      </c>
      <c r="D160" s="11">
        <v>7835</v>
      </c>
      <c r="E160" s="11">
        <v>147921</v>
      </c>
      <c r="F160" s="11">
        <v>7970921</v>
      </c>
      <c r="G160" s="11">
        <v>23170321</v>
      </c>
      <c r="H160" s="12">
        <v>0.19</v>
      </c>
      <c r="I160" s="11">
        <v>11631965</v>
      </c>
      <c r="J160" s="11">
        <v>11538356</v>
      </c>
      <c r="K160" s="12">
        <v>100.81</v>
      </c>
      <c r="L160" s="12">
        <v>2.91</v>
      </c>
      <c r="M160" s="12">
        <v>640.22</v>
      </c>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row>
    <row r="161" spans="1:41" ht="12" hidden="1">
      <c r="A161" s="54" t="s">
        <v>71</v>
      </c>
      <c r="B161" s="10">
        <v>36191.4667</v>
      </c>
      <c r="C161" s="11">
        <v>368</v>
      </c>
      <c r="D161" s="11">
        <v>7835</v>
      </c>
      <c r="E161" s="11">
        <v>147920</v>
      </c>
      <c r="F161" s="11">
        <v>7983216</v>
      </c>
      <c r="G161" s="11">
        <v>23174528</v>
      </c>
      <c r="H161" s="12">
        <v>0.18</v>
      </c>
      <c r="I161" s="11">
        <v>11632520</v>
      </c>
      <c r="J161" s="11">
        <v>11542008</v>
      </c>
      <c r="K161" s="12">
        <v>100.78</v>
      </c>
      <c r="L161" s="12">
        <v>2.9</v>
      </c>
      <c r="M161" s="12">
        <v>640.33</v>
      </c>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row>
    <row r="162" spans="1:41" ht="12" hidden="1">
      <c r="A162" s="54" t="s">
        <v>72</v>
      </c>
      <c r="B162" s="10">
        <v>36191.4667</v>
      </c>
      <c r="C162" s="11">
        <v>368</v>
      </c>
      <c r="D162" s="11">
        <v>7835</v>
      </c>
      <c r="E162" s="11">
        <v>147921</v>
      </c>
      <c r="F162" s="11">
        <v>7995060</v>
      </c>
      <c r="G162" s="11">
        <v>23180477</v>
      </c>
      <c r="H162" s="12">
        <v>0.26</v>
      </c>
      <c r="I162" s="11">
        <v>11633505</v>
      </c>
      <c r="J162" s="11">
        <v>11546972</v>
      </c>
      <c r="K162" s="12">
        <v>100.75</v>
      </c>
      <c r="L162" s="12">
        <v>2.9</v>
      </c>
      <c r="M162" s="12">
        <v>640.5</v>
      </c>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row>
    <row r="163" spans="1:41" ht="12" hidden="1">
      <c r="A163" s="54" t="s">
        <v>288</v>
      </c>
      <c r="B163" s="10">
        <v>36191.4667</v>
      </c>
      <c r="C163" s="11">
        <v>368</v>
      </c>
      <c r="D163" s="11">
        <v>7835</v>
      </c>
      <c r="E163" s="11">
        <v>147940</v>
      </c>
      <c r="F163" s="11">
        <v>8007543</v>
      </c>
      <c r="G163" s="11">
        <v>23188078</v>
      </c>
      <c r="H163" s="12">
        <v>0.33</v>
      </c>
      <c r="I163" s="11">
        <v>11635880</v>
      </c>
      <c r="J163" s="11">
        <v>11552198</v>
      </c>
      <c r="K163" s="12">
        <v>100.72</v>
      </c>
      <c r="L163" s="12">
        <v>2.9</v>
      </c>
      <c r="M163" s="12">
        <v>640.71</v>
      </c>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row>
    <row r="164" spans="1:41" ht="12" hidden="1">
      <c r="A164" s="54" t="s">
        <v>337</v>
      </c>
      <c r="B164" s="10">
        <v>36191.4667</v>
      </c>
      <c r="C164" s="11">
        <v>368</v>
      </c>
      <c r="D164" s="11">
        <v>7835</v>
      </c>
      <c r="E164" s="11">
        <v>147880</v>
      </c>
      <c r="F164" s="11">
        <v>8022520</v>
      </c>
      <c r="G164" s="11">
        <v>23193638</v>
      </c>
      <c r="H164" s="12">
        <v>0.24</v>
      </c>
      <c r="I164" s="11">
        <v>11637076</v>
      </c>
      <c r="J164" s="11">
        <v>11556562</v>
      </c>
      <c r="K164" s="12">
        <v>100.7</v>
      </c>
      <c r="L164" s="12">
        <v>2.89</v>
      </c>
      <c r="M164" s="12">
        <v>640.86</v>
      </c>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row>
    <row r="165" spans="1:41" ht="12" hidden="1">
      <c r="A165" s="54" t="s">
        <v>75</v>
      </c>
      <c r="B165" s="10">
        <v>36192.8155</v>
      </c>
      <c r="C165" s="11">
        <v>368</v>
      </c>
      <c r="D165" s="11">
        <v>7835</v>
      </c>
      <c r="E165" s="11">
        <v>147831</v>
      </c>
      <c r="F165" s="11">
        <v>8042061</v>
      </c>
      <c r="G165" s="11">
        <v>23197947</v>
      </c>
      <c r="H165" s="12">
        <v>0.19</v>
      </c>
      <c r="I165" s="11">
        <v>11637704</v>
      </c>
      <c r="J165" s="11">
        <v>11560243</v>
      </c>
      <c r="K165" s="12">
        <v>100.67</v>
      </c>
      <c r="L165" s="12">
        <v>2.88</v>
      </c>
      <c r="M165" s="12">
        <v>640.95</v>
      </c>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row>
    <row r="166" spans="1:41" ht="12" hidden="1">
      <c r="A166" s="54" t="s">
        <v>76</v>
      </c>
      <c r="B166" s="10">
        <v>36192.8155</v>
      </c>
      <c r="C166" s="11">
        <v>368</v>
      </c>
      <c r="D166" s="11">
        <v>7835</v>
      </c>
      <c r="E166" s="11">
        <v>147829</v>
      </c>
      <c r="F166" s="11">
        <v>8047803</v>
      </c>
      <c r="G166" s="11">
        <v>23205605</v>
      </c>
      <c r="H166" s="12">
        <v>0.33</v>
      </c>
      <c r="I166" s="11">
        <v>11640046</v>
      </c>
      <c r="J166" s="11">
        <v>11565559</v>
      </c>
      <c r="K166" s="12">
        <v>100.64</v>
      </c>
      <c r="L166" s="12">
        <v>2.88</v>
      </c>
      <c r="M166" s="12">
        <v>641.17</v>
      </c>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row>
    <row r="167" spans="1:41" ht="12" hidden="1">
      <c r="A167" s="54" t="s">
        <v>77</v>
      </c>
      <c r="B167" s="10">
        <v>36192.8155</v>
      </c>
      <c r="C167" s="11">
        <v>368</v>
      </c>
      <c r="D167" s="11">
        <v>7835</v>
      </c>
      <c r="E167" s="11">
        <v>147828</v>
      </c>
      <c r="F167" s="11">
        <v>8052869</v>
      </c>
      <c r="G167" s="11">
        <v>23214620</v>
      </c>
      <c r="H167" s="12">
        <v>0.39</v>
      </c>
      <c r="I167" s="11">
        <v>11642704</v>
      </c>
      <c r="J167" s="11">
        <v>11571916</v>
      </c>
      <c r="K167" s="12">
        <v>100.61</v>
      </c>
      <c r="L167" s="12">
        <v>2.88</v>
      </c>
      <c r="M167" s="12">
        <v>641.42</v>
      </c>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row>
    <row r="168" spans="1:41" ht="12" hidden="1">
      <c r="A168" s="54" t="s">
        <v>360</v>
      </c>
      <c r="B168" s="10">
        <v>36192.8155</v>
      </c>
      <c r="C168" s="11">
        <v>368</v>
      </c>
      <c r="D168" s="11">
        <v>7835</v>
      </c>
      <c r="E168" s="11">
        <v>147828</v>
      </c>
      <c r="F168" s="11">
        <v>8057761</v>
      </c>
      <c r="G168" s="11">
        <v>23224912</v>
      </c>
      <c r="H168" s="12">
        <v>0.44</v>
      </c>
      <c r="I168" s="11">
        <v>11645674</v>
      </c>
      <c r="J168" s="11">
        <v>11579238</v>
      </c>
      <c r="K168" s="12">
        <v>100.57</v>
      </c>
      <c r="L168" s="12">
        <v>2.88</v>
      </c>
      <c r="M168" s="12">
        <v>641.7</v>
      </c>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row>
    <row r="169" spans="1:41" s="125" customFormat="1" ht="15" customHeight="1">
      <c r="A169" s="2" t="s">
        <v>618</v>
      </c>
      <c r="B169" s="121">
        <v>36192.8155</v>
      </c>
      <c r="C169" s="122">
        <v>368</v>
      </c>
      <c r="D169" s="122">
        <v>7835</v>
      </c>
      <c r="E169" s="122">
        <v>148358</v>
      </c>
      <c r="F169" s="122">
        <v>8186432</v>
      </c>
      <c r="G169" s="122">
        <v>23315822</v>
      </c>
      <c r="H169" s="123">
        <v>3.91</v>
      </c>
      <c r="I169" s="122">
        <v>11673319</v>
      </c>
      <c r="J169" s="122">
        <v>11642503</v>
      </c>
      <c r="K169" s="123">
        <v>100.26</v>
      </c>
      <c r="L169" s="123">
        <v>2.85</v>
      </c>
      <c r="M169" s="123">
        <v>644.21</v>
      </c>
      <c r="N169" s="124"/>
      <c r="O169" s="124"/>
      <c r="P169" s="124"/>
      <c r="Q169" s="124"/>
      <c r="R169" s="124"/>
      <c r="S169" s="124"/>
      <c r="T169" s="124"/>
      <c r="U169" s="124"/>
      <c r="V169" s="124"/>
      <c r="W169" s="124"/>
      <c r="X169" s="124"/>
      <c r="Y169" s="124"/>
      <c r="Z169" s="124"/>
      <c r="AA169" s="124"/>
      <c r="AB169" s="124"/>
      <c r="AC169" s="124"/>
      <c r="AD169" s="124"/>
      <c r="AE169" s="124"/>
      <c r="AF169" s="124"/>
      <c r="AG169" s="124"/>
      <c r="AH169" s="124"/>
      <c r="AI169" s="124"/>
      <c r="AJ169" s="124"/>
      <c r="AK169" s="124"/>
      <c r="AL169" s="124"/>
      <c r="AM169" s="124"/>
      <c r="AN169" s="124"/>
      <c r="AO169" s="124"/>
    </row>
    <row r="170" spans="1:41" ht="12" hidden="1">
      <c r="A170" s="54" t="s">
        <v>67</v>
      </c>
      <c r="B170" s="10">
        <v>36192.8155</v>
      </c>
      <c r="C170" s="11">
        <v>368</v>
      </c>
      <c r="D170" s="11">
        <v>7835</v>
      </c>
      <c r="E170" s="11">
        <v>147830</v>
      </c>
      <c r="F170" s="11">
        <v>8061054</v>
      </c>
      <c r="G170" s="11">
        <v>23230506</v>
      </c>
      <c r="H170" s="12">
        <v>0.24</v>
      </c>
      <c r="I170" s="11">
        <v>11646876</v>
      </c>
      <c r="J170" s="11">
        <v>11583630</v>
      </c>
      <c r="K170" s="12">
        <v>100.55</v>
      </c>
      <c r="L170" s="12">
        <v>2.88</v>
      </c>
      <c r="M170" s="12">
        <v>641.85</v>
      </c>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row>
    <row r="171" spans="1:41" ht="12" hidden="1">
      <c r="A171" s="54" t="s">
        <v>68</v>
      </c>
      <c r="B171" s="10">
        <v>36192.8155</v>
      </c>
      <c r="C171" s="11">
        <v>368</v>
      </c>
      <c r="D171" s="11">
        <v>7835</v>
      </c>
      <c r="E171" s="11">
        <v>147899</v>
      </c>
      <c r="F171" s="11">
        <v>8069543</v>
      </c>
      <c r="G171" s="11">
        <v>23234003</v>
      </c>
      <c r="H171" s="12">
        <v>0.15</v>
      </c>
      <c r="I171" s="11">
        <v>11647114</v>
      </c>
      <c r="J171" s="11">
        <v>11586889</v>
      </c>
      <c r="K171" s="12">
        <v>100.52</v>
      </c>
      <c r="L171" s="12">
        <v>2.88</v>
      </c>
      <c r="M171" s="12">
        <v>641.95</v>
      </c>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row>
    <row r="172" spans="1:41" ht="12" hidden="1">
      <c r="A172" s="54" t="s">
        <v>69</v>
      </c>
      <c r="B172" s="10">
        <v>36192.8155</v>
      </c>
      <c r="C172" s="11">
        <v>368</v>
      </c>
      <c r="D172" s="11">
        <v>7835</v>
      </c>
      <c r="E172" s="11">
        <v>147930</v>
      </c>
      <c r="F172" s="11">
        <v>8081433</v>
      </c>
      <c r="G172" s="11">
        <v>23239268</v>
      </c>
      <c r="H172" s="12">
        <v>0.23</v>
      </c>
      <c r="I172" s="11">
        <v>11648121</v>
      </c>
      <c r="J172" s="11">
        <v>11591147</v>
      </c>
      <c r="K172" s="12">
        <v>100.49</v>
      </c>
      <c r="L172" s="12">
        <v>2.88</v>
      </c>
      <c r="M172" s="12">
        <v>642.1</v>
      </c>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row>
    <row r="173" spans="1:41" ht="12" hidden="1">
      <c r="A173" s="54" t="s">
        <v>70</v>
      </c>
      <c r="B173" s="10">
        <v>36192.8155</v>
      </c>
      <c r="C173" s="11">
        <v>368</v>
      </c>
      <c r="D173" s="11">
        <v>7835</v>
      </c>
      <c r="E173" s="11">
        <v>147952</v>
      </c>
      <c r="F173" s="11">
        <v>8091437</v>
      </c>
      <c r="G173" s="11">
        <v>23245018</v>
      </c>
      <c r="H173" s="12">
        <v>0.25</v>
      </c>
      <c r="I173" s="11">
        <v>11649610</v>
      </c>
      <c r="J173" s="11">
        <v>11595408</v>
      </c>
      <c r="K173" s="12">
        <v>100.47</v>
      </c>
      <c r="L173" s="12">
        <v>2.87</v>
      </c>
      <c r="M173" s="12">
        <v>642.26</v>
      </c>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row>
    <row r="174" spans="1:41" ht="12" hidden="1">
      <c r="A174" s="54" t="s">
        <v>71</v>
      </c>
      <c r="B174" s="10">
        <v>36192.8155</v>
      </c>
      <c r="C174" s="11">
        <v>368</v>
      </c>
      <c r="D174" s="11">
        <v>7835</v>
      </c>
      <c r="E174" s="11">
        <v>147951</v>
      </c>
      <c r="F174" s="11">
        <v>8103991</v>
      </c>
      <c r="G174" s="11">
        <v>23252392</v>
      </c>
      <c r="H174" s="12">
        <v>0.32</v>
      </c>
      <c r="I174" s="11">
        <v>11651384</v>
      </c>
      <c r="J174" s="11">
        <v>11601008</v>
      </c>
      <c r="K174" s="12">
        <v>100.43</v>
      </c>
      <c r="L174" s="12">
        <v>2.87</v>
      </c>
      <c r="M174" s="12">
        <v>642.46</v>
      </c>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row>
    <row r="175" spans="1:41" ht="12" hidden="1">
      <c r="A175" s="54" t="s">
        <v>72</v>
      </c>
      <c r="B175" s="10">
        <v>36192.8155</v>
      </c>
      <c r="C175" s="11">
        <v>368</v>
      </c>
      <c r="D175" s="11">
        <v>7835</v>
      </c>
      <c r="E175" s="11">
        <v>147960</v>
      </c>
      <c r="F175" s="11">
        <v>8114073</v>
      </c>
      <c r="G175" s="11">
        <v>23261747</v>
      </c>
      <c r="H175" s="12">
        <v>0.4</v>
      </c>
      <c r="I175" s="11">
        <v>11654907</v>
      </c>
      <c r="J175" s="11">
        <v>11606840</v>
      </c>
      <c r="K175" s="12">
        <v>100.41</v>
      </c>
      <c r="L175" s="12">
        <v>2.87</v>
      </c>
      <c r="M175" s="12">
        <v>642.72</v>
      </c>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row>
    <row r="176" spans="1:41" ht="12" hidden="1">
      <c r="A176" s="54" t="s">
        <v>288</v>
      </c>
      <c r="B176" s="10">
        <v>36192.8155</v>
      </c>
      <c r="C176" s="11">
        <v>368</v>
      </c>
      <c r="D176" s="11">
        <v>7835</v>
      </c>
      <c r="E176" s="11">
        <v>147987</v>
      </c>
      <c r="F176" s="11">
        <v>8129272</v>
      </c>
      <c r="G176" s="11">
        <v>23268372</v>
      </c>
      <c r="H176" s="12">
        <v>0.28</v>
      </c>
      <c r="I176" s="11">
        <v>11656497</v>
      </c>
      <c r="J176" s="11">
        <v>11611875</v>
      </c>
      <c r="K176" s="12">
        <v>100.38</v>
      </c>
      <c r="L176" s="12">
        <v>2.86</v>
      </c>
      <c r="M176" s="12">
        <v>642.9</v>
      </c>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row>
    <row r="177" spans="1:41" ht="12" hidden="1">
      <c r="A177" s="54" t="s">
        <v>337</v>
      </c>
      <c r="B177" s="10">
        <v>36192.8155</v>
      </c>
      <c r="C177" s="11">
        <v>368</v>
      </c>
      <c r="D177" s="11">
        <v>7835</v>
      </c>
      <c r="E177" s="11">
        <v>148324</v>
      </c>
      <c r="F177" s="11">
        <v>8148406</v>
      </c>
      <c r="G177" s="11">
        <v>23276441</v>
      </c>
      <c r="H177" s="12">
        <v>0.35</v>
      </c>
      <c r="I177" s="11">
        <v>11658899</v>
      </c>
      <c r="J177" s="11">
        <v>11617542</v>
      </c>
      <c r="K177" s="12">
        <v>100.36</v>
      </c>
      <c r="L177" s="12">
        <v>2.86</v>
      </c>
      <c r="M177" s="12">
        <v>643.12</v>
      </c>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row>
    <row r="178" spans="1:41" ht="12" hidden="1">
      <c r="A178" s="54" t="s">
        <v>75</v>
      </c>
      <c r="B178" s="10">
        <v>36192.8155</v>
      </c>
      <c r="C178" s="11">
        <v>368</v>
      </c>
      <c r="D178" s="11">
        <v>7835</v>
      </c>
      <c r="E178" s="11">
        <v>148353</v>
      </c>
      <c r="F178" s="11">
        <v>8167676</v>
      </c>
      <c r="G178" s="11">
        <v>23282670</v>
      </c>
      <c r="H178" s="12">
        <v>0.27</v>
      </c>
      <c r="I178" s="11">
        <v>11660959</v>
      </c>
      <c r="J178" s="11">
        <v>11621711</v>
      </c>
      <c r="K178" s="12">
        <v>100.34</v>
      </c>
      <c r="L178" s="12">
        <v>2.85</v>
      </c>
      <c r="M178" s="12">
        <v>643.3</v>
      </c>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row>
    <row r="179" spans="1:41" ht="12" hidden="1">
      <c r="A179" s="54" t="s">
        <v>76</v>
      </c>
      <c r="B179" s="10">
        <v>36192.8155</v>
      </c>
      <c r="C179" s="11">
        <v>368</v>
      </c>
      <c r="D179" s="11">
        <v>7835</v>
      </c>
      <c r="E179" s="11">
        <v>148356</v>
      </c>
      <c r="F179" s="11">
        <v>8172681</v>
      </c>
      <c r="G179" s="11">
        <v>23293593</v>
      </c>
      <c r="H179" s="12">
        <v>0.47</v>
      </c>
      <c r="I179" s="11">
        <v>11665126</v>
      </c>
      <c r="J179" s="11">
        <v>11628467</v>
      </c>
      <c r="K179" s="12">
        <v>100.32</v>
      </c>
      <c r="L179" s="12">
        <v>2.85</v>
      </c>
      <c r="M179" s="12">
        <v>643.6</v>
      </c>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row>
    <row r="180" spans="1:41" ht="12" hidden="1">
      <c r="A180" s="54" t="s">
        <v>77</v>
      </c>
      <c r="B180" s="10">
        <v>36192.8155</v>
      </c>
      <c r="C180" s="11">
        <v>368</v>
      </c>
      <c r="D180" s="11">
        <v>7835</v>
      </c>
      <c r="E180" s="11">
        <v>148358</v>
      </c>
      <c r="F180" s="11">
        <v>8179429</v>
      </c>
      <c r="G180" s="11">
        <v>23305021</v>
      </c>
      <c r="H180" s="12">
        <v>0.49</v>
      </c>
      <c r="I180" s="11">
        <v>11669309</v>
      </c>
      <c r="J180" s="11">
        <v>11635712</v>
      </c>
      <c r="K180" s="12">
        <v>100.29</v>
      </c>
      <c r="L180" s="12">
        <v>2.85</v>
      </c>
      <c r="M180" s="12">
        <v>643.91</v>
      </c>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row>
    <row r="181" spans="1:41" ht="12" hidden="1">
      <c r="A181" s="54" t="s">
        <v>167</v>
      </c>
      <c r="B181" s="10">
        <v>36192.8155</v>
      </c>
      <c r="C181" s="11">
        <v>368</v>
      </c>
      <c r="D181" s="11">
        <v>7835</v>
      </c>
      <c r="E181" s="11">
        <v>148358</v>
      </c>
      <c r="F181" s="11">
        <v>8186432</v>
      </c>
      <c r="G181" s="11">
        <v>23315822</v>
      </c>
      <c r="H181" s="12">
        <v>0.46</v>
      </c>
      <c r="I181" s="11">
        <v>11673319</v>
      </c>
      <c r="J181" s="11">
        <v>11642503</v>
      </c>
      <c r="K181" s="12">
        <v>100.26</v>
      </c>
      <c r="L181" s="12">
        <v>2.85</v>
      </c>
      <c r="M181" s="12">
        <v>644.21</v>
      </c>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row>
    <row r="182" spans="1:41" s="125" customFormat="1" ht="15" customHeight="1">
      <c r="A182" s="2" t="s">
        <v>619</v>
      </c>
      <c r="B182" s="121">
        <v>36192.8155</v>
      </c>
      <c r="C182" s="122">
        <v>368</v>
      </c>
      <c r="D182" s="122">
        <v>7839</v>
      </c>
      <c r="E182" s="122">
        <v>148587</v>
      </c>
      <c r="F182" s="122">
        <v>8286260</v>
      </c>
      <c r="G182" s="122">
        <v>23373517</v>
      </c>
      <c r="H182" s="123">
        <v>2.47</v>
      </c>
      <c r="I182" s="122">
        <v>11684674</v>
      </c>
      <c r="J182" s="122">
        <v>11688843</v>
      </c>
      <c r="K182" s="123">
        <v>99.96</v>
      </c>
      <c r="L182" s="123">
        <v>2.82</v>
      </c>
      <c r="M182" s="123">
        <v>645.81</v>
      </c>
      <c r="N182" s="124"/>
      <c r="O182" s="124"/>
      <c r="P182" s="124"/>
      <c r="Q182" s="124"/>
      <c r="R182" s="124"/>
      <c r="S182" s="124"/>
      <c r="T182" s="124"/>
      <c r="U182" s="124"/>
      <c r="V182" s="124"/>
      <c r="W182" s="124"/>
      <c r="X182" s="124"/>
      <c r="Y182" s="124"/>
      <c r="Z182" s="124"/>
      <c r="AA182" s="124"/>
      <c r="AB182" s="124"/>
      <c r="AC182" s="124"/>
      <c r="AD182" s="124"/>
      <c r="AE182" s="124"/>
      <c r="AF182" s="124"/>
      <c r="AG182" s="124"/>
      <c r="AH182" s="124"/>
      <c r="AI182" s="124"/>
      <c r="AJ182" s="124"/>
      <c r="AK182" s="124"/>
      <c r="AL182" s="124"/>
      <c r="AM182" s="124"/>
      <c r="AN182" s="124"/>
      <c r="AO182" s="124"/>
    </row>
    <row r="183" spans="1:41" ht="12" hidden="1">
      <c r="A183" s="54" t="s">
        <v>67</v>
      </c>
      <c r="B183" s="10">
        <v>36192.8155</v>
      </c>
      <c r="C183" s="11">
        <v>368</v>
      </c>
      <c r="D183" s="11">
        <v>7835</v>
      </c>
      <c r="E183" s="11">
        <v>148379</v>
      </c>
      <c r="F183" s="11">
        <v>8192452</v>
      </c>
      <c r="G183" s="11">
        <v>23324092</v>
      </c>
      <c r="H183" s="12">
        <v>0.35</v>
      </c>
      <c r="I183" s="11">
        <v>11675658</v>
      </c>
      <c r="J183" s="11">
        <v>11648434</v>
      </c>
      <c r="K183" s="12">
        <v>100.23</v>
      </c>
      <c r="L183" s="12">
        <v>2.85</v>
      </c>
      <c r="M183" s="12">
        <v>644.44</v>
      </c>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row>
    <row r="184" spans="1:41" ht="12" hidden="1">
      <c r="A184" s="54" t="s">
        <v>68</v>
      </c>
      <c r="B184" s="10">
        <v>36192.8155</v>
      </c>
      <c r="C184" s="11">
        <v>368</v>
      </c>
      <c r="D184" s="11">
        <v>7835</v>
      </c>
      <c r="E184" s="11">
        <v>148388</v>
      </c>
      <c r="F184" s="11">
        <v>8196168</v>
      </c>
      <c r="G184" s="11">
        <v>23328602</v>
      </c>
      <c r="H184" s="12">
        <v>0.19</v>
      </c>
      <c r="I184" s="11">
        <v>11676654</v>
      </c>
      <c r="J184" s="11">
        <v>11651948</v>
      </c>
      <c r="K184" s="12">
        <v>100.21</v>
      </c>
      <c r="L184" s="12">
        <v>2.85</v>
      </c>
      <c r="M184" s="12">
        <v>644.56</v>
      </c>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row>
    <row r="185" spans="1:41" ht="12" hidden="1">
      <c r="A185" s="54" t="s">
        <v>530</v>
      </c>
      <c r="B185" s="10">
        <v>36192.8155</v>
      </c>
      <c r="C185" s="11">
        <v>368</v>
      </c>
      <c r="D185" s="11">
        <v>7839</v>
      </c>
      <c r="E185" s="11">
        <v>148572</v>
      </c>
      <c r="F185" s="11">
        <v>8203875</v>
      </c>
      <c r="G185" s="11">
        <v>23332705</v>
      </c>
      <c r="H185" s="12">
        <v>0.18</v>
      </c>
      <c r="I185" s="11">
        <v>11677142</v>
      </c>
      <c r="J185" s="11">
        <v>11655563</v>
      </c>
      <c r="K185" s="12">
        <v>100.19</v>
      </c>
      <c r="L185" s="12">
        <v>2.84</v>
      </c>
      <c r="M185" s="12">
        <v>644.68</v>
      </c>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row>
    <row r="186" spans="1:41" ht="12" hidden="1">
      <c r="A186" s="54" t="s">
        <v>536</v>
      </c>
      <c r="B186" s="10">
        <v>36192.8155</v>
      </c>
      <c r="C186" s="11">
        <v>368</v>
      </c>
      <c r="D186" s="11">
        <v>7839</v>
      </c>
      <c r="E186" s="11">
        <v>148558</v>
      </c>
      <c r="F186" s="11">
        <v>8210846</v>
      </c>
      <c r="G186" s="11">
        <v>23335580</v>
      </c>
      <c r="H186" s="12">
        <v>0.12</v>
      </c>
      <c r="I186" s="11">
        <v>11677390</v>
      </c>
      <c r="J186" s="11">
        <v>11658190</v>
      </c>
      <c r="K186" s="12">
        <v>100.16</v>
      </c>
      <c r="L186" s="12">
        <v>2.84</v>
      </c>
      <c r="M186" s="12">
        <v>644.76</v>
      </c>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row>
    <row r="187" spans="1:41" ht="12" hidden="1">
      <c r="A187" s="54" t="s">
        <v>71</v>
      </c>
      <c r="B187" s="10">
        <v>36192.8155</v>
      </c>
      <c r="C187" s="11">
        <v>368</v>
      </c>
      <c r="D187" s="11">
        <v>7839</v>
      </c>
      <c r="E187" s="11">
        <v>148559</v>
      </c>
      <c r="F187" s="11">
        <v>8221727</v>
      </c>
      <c r="G187" s="11">
        <v>23340136</v>
      </c>
      <c r="H187" s="12">
        <v>0.2</v>
      </c>
      <c r="I187" s="11">
        <v>11678151</v>
      </c>
      <c r="J187" s="11">
        <v>11661985</v>
      </c>
      <c r="K187" s="12">
        <v>100.14</v>
      </c>
      <c r="L187" s="12">
        <v>2.84</v>
      </c>
      <c r="M187" s="12">
        <v>644.88</v>
      </c>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row>
    <row r="188" spans="1:41" ht="12" hidden="1">
      <c r="A188" s="54" t="s">
        <v>72</v>
      </c>
      <c r="B188" s="10">
        <v>36192.8155</v>
      </c>
      <c r="C188" s="11">
        <v>368</v>
      </c>
      <c r="D188" s="11">
        <v>7839</v>
      </c>
      <c r="E188" s="11">
        <v>148565</v>
      </c>
      <c r="F188" s="11">
        <v>8230064</v>
      </c>
      <c r="G188" s="11">
        <v>23344213</v>
      </c>
      <c r="H188" s="12">
        <v>0.17</v>
      </c>
      <c r="I188" s="11">
        <v>11678859</v>
      </c>
      <c r="J188" s="11">
        <v>11665354</v>
      </c>
      <c r="K188" s="12">
        <v>100.12</v>
      </c>
      <c r="L188" s="12">
        <v>2.84</v>
      </c>
      <c r="M188" s="12">
        <v>645</v>
      </c>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row>
    <row r="189" spans="1:41" ht="12" hidden="1">
      <c r="A189" s="54" t="s">
        <v>288</v>
      </c>
      <c r="B189" s="10">
        <v>36192.8155</v>
      </c>
      <c r="C189" s="11">
        <v>368</v>
      </c>
      <c r="D189" s="11">
        <v>7839</v>
      </c>
      <c r="E189" s="11">
        <v>148569</v>
      </c>
      <c r="F189" s="11">
        <v>8240217</v>
      </c>
      <c r="G189" s="11">
        <v>23349724</v>
      </c>
      <c r="H189" s="12">
        <v>0.24</v>
      </c>
      <c r="I189" s="11">
        <v>11680017</v>
      </c>
      <c r="J189" s="11">
        <v>11669707</v>
      </c>
      <c r="K189" s="12">
        <v>100.09</v>
      </c>
      <c r="L189" s="12">
        <v>2.83</v>
      </c>
      <c r="M189" s="12">
        <v>645.15</v>
      </c>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row>
    <row r="190" spans="1:41" ht="12" hidden="1">
      <c r="A190" s="54" t="s">
        <v>337</v>
      </c>
      <c r="B190" s="10">
        <v>36192.8155</v>
      </c>
      <c r="C190" s="11">
        <v>368</v>
      </c>
      <c r="D190" s="11">
        <v>7839</v>
      </c>
      <c r="E190" s="11">
        <v>148563</v>
      </c>
      <c r="F190" s="11">
        <v>8253520</v>
      </c>
      <c r="G190" s="11">
        <v>23354061</v>
      </c>
      <c r="H190" s="12">
        <v>0.19</v>
      </c>
      <c r="I190" s="11">
        <v>11680706</v>
      </c>
      <c r="J190" s="11">
        <v>11673355</v>
      </c>
      <c r="K190" s="12">
        <v>100.06</v>
      </c>
      <c r="L190" s="12">
        <v>2.83</v>
      </c>
      <c r="M190" s="12">
        <v>645.27</v>
      </c>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row>
    <row r="191" spans="1:41" ht="12" hidden="1">
      <c r="A191" s="54" t="s">
        <v>531</v>
      </c>
      <c r="B191" s="10">
        <v>36192.8155</v>
      </c>
      <c r="C191" s="11">
        <v>368</v>
      </c>
      <c r="D191" s="11">
        <v>7839</v>
      </c>
      <c r="E191" s="11">
        <v>148563</v>
      </c>
      <c r="F191" s="11">
        <v>8270689</v>
      </c>
      <c r="G191" s="11">
        <v>23356588</v>
      </c>
      <c r="H191" s="12">
        <v>0.11</v>
      </c>
      <c r="I191" s="11">
        <v>11680729</v>
      </c>
      <c r="J191" s="11">
        <v>11675859</v>
      </c>
      <c r="K191" s="12">
        <v>100.04</v>
      </c>
      <c r="L191" s="12">
        <v>2.82</v>
      </c>
      <c r="M191" s="12">
        <v>645.34</v>
      </c>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row>
    <row r="192" spans="1:41" ht="12" hidden="1">
      <c r="A192" s="54" t="s">
        <v>76</v>
      </c>
      <c r="B192" s="10">
        <v>36192.8155</v>
      </c>
      <c r="C192" s="11">
        <v>368</v>
      </c>
      <c r="D192" s="11">
        <v>7839</v>
      </c>
      <c r="E192" s="11">
        <v>148555</v>
      </c>
      <c r="F192" s="11">
        <v>8274519</v>
      </c>
      <c r="G192" s="11">
        <v>23361147</v>
      </c>
      <c r="H192" s="12">
        <v>0.2</v>
      </c>
      <c r="I192" s="11">
        <v>11681448</v>
      </c>
      <c r="J192" s="11">
        <v>11679699</v>
      </c>
      <c r="K192" s="12">
        <v>100.01</v>
      </c>
      <c r="L192" s="12">
        <v>2.82</v>
      </c>
      <c r="M192" s="12">
        <v>645.46</v>
      </c>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row>
    <row r="193" spans="1:41" ht="12" hidden="1">
      <c r="A193" s="54" t="s">
        <v>77</v>
      </c>
      <c r="B193" s="10">
        <v>36192.8155</v>
      </c>
      <c r="C193" s="11">
        <v>368</v>
      </c>
      <c r="D193" s="11">
        <v>7839</v>
      </c>
      <c r="E193" s="11">
        <v>148559</v>
      </c>
      <c r="F193" s="11">
        <v>8280866</v>
      </c>
      <c r="G193" s="11">
        <v>23367320</v>
      </c>
      <c r="H193" s="12">
        <v>0.26</v>
      </c>
      <c r="I193" s="11">
        <v>11683187</v>
      </c>
      <c r="J193" s="11">
        <v>11684133</v>
      </c>
      <c r="K193" s="12">
        <v>99.99</v>
      </c>
      <c r="L193" s="12">
        <v>2.82</v>
      </c>
      <c r="M193" s="12">
        <v>645.63</v>
      </c>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row>
    <row r="194" spans="1:41" ht="12" hidden="1">
      <c r="A194" s="54" t="s">
        <v>167</v>
      </c>
      <c r="B194" s="10">
        <v>36192.8155</v>
      </c>
      <c r="C194" s="11">
        <v>368</v>
      </c>
      <c r="D194" s="11">
        <v>7839</v>
      </c>
      <c r="E194" s="11">
        <v>148587</v>
      </c>
      <c r="F194" s="11">
        <v>8286260</v>
      </c>
      <c r="G194" s="11">
        <v>23373517</v>
      </c>
      <c r="H194" s="12">
        <v>0.27</v>
      </c>
      <c r="I194" s="11">
        <v>11684674</v>
      </c>
      <c r="J194" s="11">
        <v>11688843</v>
      </c>
      <c r="K194" s="12">
        <v>99.96</v>
      </c>
      <c r="L194" s="12">
        <v>2.82</v>
      </c>
      <c r="M194" s="12">
        <v>645.81</v>
      </c>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row>
    <row r="195" spans="1:41" s="125" customFormat="1" ht="15" customHeight="1">
      <c r="A195" s="2" t="s">
        <v>620</v>
      </c>
      <c r="B195" s="121">
        <v>36192.8155</v>
      </c>
      <c r="C195" s="122">
        <v>368</v>
      </c>
      <c r="D195" s="122">
        <v>7851</v>
      </c>
      <c r="E195" s="122">
        <v>148640</v>
      </c>
      <c r="F195" s="122">
        <v>8382699</v>
      </c>
      <c r="G195" s="122">
        <v>23433753</v>
      </c>
      <c r="H195" s="123">
        <v>2.58</v>
      </c>
      <c r="I195" s="122">
        <v>11697971</v>
      </c>
      <c r="J195" s="122">
        <v>11735782</v>
      </c>
      <c r="K195" s="123">
        <v>99.68</v>
      </c>
      <c r="L195" s="123">
        <v>2.8</v>
      </c>
      <c r="M195" s="123">
        <v>647.47</v>
      </c>
      <c r="N195" s="124"/>
      <c r="O195" s="124"/>
      <c r="P195" s="124"/>
      <c r="Q195" s="124"/>
      <c r="R195" s="124"/>
      <c r="S195" s="124"/>
      <c r="T195" s="124"/>
      <c r="U195" s="124"/>
      <c r="V195" s="124"/>
      <c r="W195" s="124"/>
      <c r="X195" s="124"/>
      <c r="Y195" s="124"/>
      <c r="Z195" s="124"/>
      <c r="AA195" s="124"/>
      <c r="AB195" s="124"/>
      <c r="AC195" s="124"/>
      <c r="AD195" s="124"/>
      <c r="AE195" s="124"/>
      <c r="AF195" s="124"/>
      <c r="AG195" s="124"/>
      <c r="AH195" s="124"/>
      <c r="AI195" s="124"/>
      <c r="AJ195" s="124"/>
      <c r="AK195" s="124"/>
      <c r="AL195" s="124"/>
      <c r="AM195" s="124"/>
      <c r="AN195" s="124"/>
      <c r="AO195" s="124"/>
    </row>
    <row r="196" spans="1:41" ht="12" hidden="1">
      <c r="A196" s="54" t="s">
        <v>67</v>
      </c>
      <c r="B196" s="10">
        <v>36192.8155</v>
      </c>
      <c r="C196" s="11">
        <v>368</v>
      </c>
      <c r="D196" s="11">
        <v>7852</v>
      </c>
      <c r="E196" s="11">
        <v>148763</v>
      </c>
      <c r="F196" s="11">
        <v>8290235</v>
      </c>
      <c r="G196" s="11">
        <v>23377515</v>
      </c>
      <c r="H196" s="12">
        <v>0.17</v>
      </c>
      <c r="I196" s="11">
        <v>11685438</v>
      </c>
      <c r="J196" s="11">
        <v>11692077</v>
      </c>
      <c r="K196" s="12">
        <v>99.94</v>
      </c>
      <c r="L196" s="12">
        <v>2.82</v>
      </c>
      <c r="M196" s="12">
        <v>645.92</v>
      </c>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row>
    <row r="197" spans="1:41" ht="12" hidden="1">
      <c r="A197" s="54" t="s">
        <v>534</v>
      </c>
      <c r="B197" s="10">
        <v>36192.8155</v>
      </c>
      <c r="C197" s="11">
        <v>368</v>
      </c>
      <c r="D197" s="11">
        <v>7852</v>
      </c>
      <c r="E197" s="11">
        <v>148743</v>
      </c>
      <c r="F197" s="11">
        <v>8293789</v>
      </c>
      <c r="G197" s="11">
        <v>23379129</v>
      </c>
      <c r="H197" s="12">
        <v>0.07</v>
      </c>
      <c r="I197" s="11">
        <v>11684625</v>
      </c>
      <c r="J197" s="11">
        <v>11694504</v>
      </c>
      <c r="K197" s="12">
        <v>99.92</v>
      </c>
      <c r="L197" s="12">
        <v>2.82</v>
      </c>
      <c r="M197" s="12">
        <v>645.96</v>
      </c>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row>
    <row r="198" spans="1:41" ht="12" hidden="1">
      <c r="A198" s="54" t="s">
        <v>535</v>
      </c>
      <c r="B198" s="10">
        <v>36192.8155</v>
      </c>
      <c r="C198" s="11">
        <v>368</v>
      </c>
      <c r="D198" s="11">
        <v>7850</v>
      </c>
      <c r="E198" s="11">
        <v>148684</v>
      </c>
      <c r="F198" s="11">
        <v>8300560</v>
      </c>
      <c r="G198" s="11">
        <v>23379594</v>
      </c>
      <c r="H198" s="12">
        <v>0.02</v>
      </c>
      <c r="I198" s="11">
        <v>11683396</v>
      </c>
      <c r="J198" s="11">
        <v>11696198</v>
      </c>
      <c r="K198" s="12">
        <v>99.89</v>
      </c>
      <c r="L198" s="12">
        <v>2.82</v>
      </c>
      <c r="M198" s="12">
        <v>645.97</v>
      </c>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row>
    <row r="199" spans="1:41" ht="12" hidden="1">
      <c r="A199" s="54" t="s">
        <v>536</v>
      </c>
      <c r="B199" s="10">
        <v>36192.8155</v>
      </c>
      <c r="C199" s="11">
        <v>368</v>
      </c>
      <c r="D199" s="11">
        <v>7850</v>
      </c>
      <c r="E199" s="11">
        <v>148687</v>
      </c>
      <c r="F199" s="11">
        <v>8308440</v>
      </c>
      <c r="G199" s="11">
        <v>23382948</v>
      </c>
      <c r="H199" s="12">
        <v>0.14</v>
      </c>
      <c r="I199" s="11">
        <v>11683631</v>
      </c>
      <c r="J199" s="11">
        <v>11699317</v>
      </c>
      <c r="K199" s="12">
        <v>99.87</v>
      </c>
      <c r="L199" s="12">
        <v>2.81</v>
      </c>
      <c r="M199" s="12">
        <v>646.07</v>
      </c>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row>
    <row r="200" spans="1:41" ht="12" hidden="1">
      <c r="A200" s="54" t="s">
        <v>537</v>
      </c>
      <c r="B200" s="10">
        <v>36192.8155</v>
      </c>
      <c r="C200" s="11">
        <v>368</v>
      </c>
      <c r="D200" s="11">
        <v>7850</v>
      </c>
      <c r="E200" s="11">
        <v>148689</v>
      </c>
      <c r="F200" s="11">
        <v>8320686</v>
      </c>
      <c r="G200" s="11">
        <v>23386883</v>
      </c>
      <c r="H200" s="12">
        <v>0.17</v>
      </c>
      <c r="I200" s="11">
        <v>11684092</v>
      </c>
      <c r="J200" s="11">
        <v>11702791</v>
      </c>
      <c r="K200" s="12">
        <v>99.84</v>
      </c>
      <c r="L200" s="12">
        <v>2.81</v>
      </c>
      <c r="M200" s="12">
        <v>646.17</v>
      </c>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row>
    <row r="201" spans="1:41" ht="12" hidden="1">
      <c r="A201" s="54" t="s">
        <v>538</v>
      </c>
      <c r="B201" s="10">
        <v>36192.8155</v>
      </c>
      <c r="C201" s="11">
        <v>368</v>
      </c>
      <c r="D201" s="11">
        <v>7850</v>
      </c>
      <c r="E201" s="11">
        <v>148689</v>
      </c>
      <c r="F201" s="11">
        <v>8329623</v>
      </c>
      <c r="G201" s="11">
        <v>23392036</v>
      </c>
      <c r="H201" s="12">
        <v>0.22</v>
      </c>
      <c r="I201" s="11">
        <v>11685478</v>
      </c>
      <c r="J201" s="11">
        <v>11706558</v>
      </c>
      <c r="K201" s="12">
        <v>99.82</v>
      </c>
      <c r="L201" s="12">
        <v>2.81</v>
      </c>
      <c r="M201" s="12">
        <v>646.32</v>
      </c>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row>
    <row r="202" spans="1:41" ht="12" hidden="1">
      <c r="A202" s="54" t="s">
        <v>539</v>
      </c>
      <c r="B202" s="10">
        <v>36192.8155</v>
      </c>
      <c r="C202" s="11">
        <v>368</v>
      </c>
      <c r="D202" s="11">
        <v>7851</v>
      </c>
      <c r="E202" s="11">
        <v>148631</v>
      </c>
      <c r="F202" s="11">
        <v>8339092</v>
      </c>
      <c r="G202" s="11">
        <v>23398263</v>
      </c>
      <c r="H202" s="12">
        <v>0.27</v>
      </c>
      <c r="I202" s="11">
        <v>11687050</v>
      </c>
      <c r="J202" s="11">
        <v>11711213</v>
      </c>
      <c r="K202" s="12">
        <v>99.79</v>
      </c>
      <c r="L202" s="12">
        <v>2.81</v>
      </c>
      <c r="M202" s="12">
        <v>646.49</v>
      </c>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row>
    <row r="203" spans="1:41" ht="12" hidden="1">
      <c r="A203" s="54" t="s">
        <v>337</v>
      </c>
      <c r="B203" s="10">
        <v>36192.8155</v>
      </c>
      <c r="C203" s="11">
        <v>368</v>
      </c>
      <c r="D203" s="11">
        <v>7851</v>
      </c>
      <c r="E203" s="11">
        <v>148630</v>
      </c>
      <c r="F203" s="11">
        <v>8354235</v>
      </c>
      <c r="G203" s="11">
        <v>23404243</v>
      </c>
      <c r="H203" s="12">
        <v>0.26</v>
      </c>
      <c r="I203" s="11">
        <v>11688646</v>
      </c>
      <c r="J203" s="11">
        <v>11715597</v>
      </c>
      <c r="K203" s="12">
        <v>99.77</v>
      </c>
      <c r="L203" s="12">
        <v>2.8</v>
      </c>
      <c r="M203" s="12">
        <v>646.65</v>
      </c>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row>
    <row r="204" spans="1:41" ht="12" hidden="1">
      <c r="A204" s="54" t="s">
        <v>531</v>
      </c>
      <c r="B204" s="10">
        <v>36192.8155</v>
      </c>
      <c r="C204" s="11">
        <v>368</v>
      </c>
      <c r="D204" s="11">
        <v>7851</v>
      </c>
      <c r="E204" s="11">
        <v>148628</v>
      </c>
      <c r="F204" s="11">
        <v>8372925</v>
      </c>
      <c r="G204" s="11">
        <v>23410280</v>
      </c>
      <c r="H204" s="12">
        <v>0.26</v>
      </c>
      <c r="I204" s="11">
        <v>11690317</v>
      </c>
      <c r="J204" s="11">
        <v>11719963</v>
      </c>
      <c r="K204" s="12">
        <v>99.75</v>
      </c>
      <c r="L204" s="12">
        <v>2.8</v>
      </c>
      <c r="M204" s="12">
        <v>646.82</v>
      </c>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row>
    <row r="205" spans="1:41" ht="12" hidden="1">
      <c r="A205" s="54" t="s">
        <v>76</v>
      </c>
      <c r="B205" s="10">
        <v>36192.8155</v>
      </c>
      <c r="C205" s="11">
        <v>368</v>
      </c>
      <c r="D205" s="11">
        <v>7851</v>
      </c>
      <c r="E205" s="11">
        <v>148628</v>
      </c>
      <c r="F205" s="11">
        <v>8374527</v>
      </c>
      <c r="G205" s="11">
        <v>23417116</v>
      </c>
      <c r="H205" s="12">
        <v>0.29</v>
      </c>
      <c r="I205" s="11">
        <v>11692654</v>
      </c>
      <c r="J205" s="11">
        <v>11724462</v>
      </c>
      <c r="K205" s="12">
        <v>99.73</v>
      </c>
      <c r="L205" s="12">
        <v>2.8</v>
      </c>
      <c r="M205" s="12">
        <v>647.01</v>
      </c>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row>
    <row r="206" spans="1:41" ht="12" hidden="1">
      <c r="A206" s="54" t="s">
        <v>77</v>
      </c>
      <c r="B206" s="10">
        <v>36192.8155</v>
      </c>
      <c r="C206" s="11">
        <v>368</v>
      </c>
      <c r="D206" s="11">
        <v>7851</v>
      </c>
      <c r="E206" s="11">
        <v>148628</v>
      </c>
      <c r="F206" s="11">
        <v>8375477</v>
      </c>
      <c r="G206" s="11">
        <v>23424615</v>
      </c>
      <c r="H206" s="12">
        <v>0.32</v>
      </c>
      <c r="I206" s="11">
        <v>11695144</v>
      </c>
      <c r="J206" s="11">
        <v>11729471</v>
      </c>
      <c r="K206" s="12">
        <v>99.71</v>
      </c>
      <c r="L206" s="12">
        <v>2.8</v>
      </c>
      <c r="M206" s="12">
        <v>647.22</v>
      </c>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row>
    <row r="207" spans="1:41" ht="12" hidden="1">
      <c r="A207" s="54" t="s">
        <v>167</v>
      </c>
      <c r="B207" s="10">
        <v>36192.8155</v>
      </c>
      <c r="C207" s="11">
        <v>368</v>
      </c>
      <c r="D207" s="11">
        <v>7851</v>
      </c>
      <c r="E207" s="11">
        <v>148640</v>
      </c>
      <c r="F207" s="11">
        <v>8382699</v>
      </c>
      <c r="G207" s="11">
        <v>23433753</v>
      </c>
      <c r="H207" s="12">
        <v>0.39</v>
      </c>
      <c r="I207" s="11">
        <v>11697971</v>
      </c>
      <c r="J207" s="11">
        <v>11735782</v>
      </c>
      <c r="K207" s="12">
        <v>99.68</v>
      </c>
      <c r="L207" s="12">
        <v>2.8</v>
      </c>
      <c r="M207" s="12">
        <v>647.47</v>
      </c>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row>
    <row r="208" spans="1:41" s="125" customFormat="1" ht="15" customHeight="1">
      <c r="A208" s="2" t="s">
        <v>621</v>
      </c>
      <c r="B208" s="121">
        <v>36197.0669</v>
      </c>
      <c r="C208" s="122">
        <v>368</v>
      </c>
      <c r="D208" s="122">
        <v>7851</v>
      </c>
      <c r="E208" s="122">
        <v>148400</v>
      </c>
      <c r="F208" s="122">
        <v>8468978</v>
      </c>
      <c r="G208" s="122">
        <v>23492074</v>
      </c>
      <c r="H208" s="123">
        <v>2.49</v>
      </c>
      <c r="I208" s="122">
        <v>11712047</v>
      </c>
      <c r="J208" s="122">
        <v>11780027</v>
      </c>
      <c r="K208" s="123">
        <v>99.42</v>
      </c>
      <c r="L208" s="123">
        <v>2.77</v>
      </c>
      <c r="M208" s="123">
        <v>649</v>
      </c>
      <c r="N208" s="124"/>
      <c r="O208" s="124"/>
      <c r="P208" s="124"/>
      <c r="Q208" s="124"/>
      <c r="R208" s="124"/>
      <c r="S208" s="124"/>
      <c r="T208" s="124"/>
      <c r="U208" s="124"/>
      <c r="V208" s="124"/>
      <c r="W208" s="124"/>
      <c r="X208" s="124"/>
      <c r="Y208" s="124"/>
      <c r="Z208" s="124"/>
      <c r="AA208" s="124"/>
      <c r="AB208" s="124"/>
      <c r="AC208" s="124"/>
      <c r="AD208" s="124"/>
      <c r="AE208" s="124"/>
      <c r="AF208" s="124"/>
      <c r="AG208" s="124"/>
      <c r="AH208" s="124"/>
      <c r="AI208" s="124"/>
      <c r="AJ208" s="124"/>
      <c r="AK208" s="124"/>
      <c r="AL208" s="124"/>
      <c r="AM208" s="124"/>
      <c r="AN208" s="124"/>
      <c r="AO208" s="124"/>
    </row>
    <row r="209" spans="1:41" ht="12" hidden="1">
      <c r="A209" s="54" t="s">
        <v>67</v>
      </c>
      <c r="B209" s="10">
        <v>36192.8155</v>
      </c>
      <c r="C209" s="11">
        <v>368</v>
      </c>
      <c r="D209" s="11">
        <v>7851</v>
      </c>
      <c r="E209" s="11">
        <v>148640</v>
      </c>
      <c r="F209" s="11">
        <v>8388883</v>
      </c>
      <c r="G209" s="11">
        <v>23440278</v>
      </c>
      <c r="H209" s="12">
        <v>0.28</v>
      </c>
      <c r="I209" s="11">
        <v>11699917</v>
      </c>
      <c r="J209" s="11">
        <v>11740361</v>
      </c>
      <c r="K209" s="12">
        <v>99.66</v>
      </c>
      <c r="L209" s="12">
        <v>2.79</v>
      </c>
      <c r="M209" s="12">
        <v>647.65</v>
      </c>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row>
    <row r="210" spans="1:41" ht="12" hidden="1">
      <c r="A210" s="54" t="s">
        <v>68</v>
      </c>
      <c r="B210" s="10">
        <v>36192.8155</v>
      </c>
      <c r="C210" s="11">
        <v>368</v>
      </c>
      <c r="D210" s="11">
        <v>7851</v>
      </c>
      <c r="E210" s="11">
        <v>148640</v>
      </c>
      <c r="F210" s="11">
        <v>8393138</v>
      </c>
      <c r="G210" s="11">
        <v>23445534</v>
      </c>
      <c r="H210" s="12">
        <v>0.22</v>
      </c>
      <c r="I210" s="11">
        <v>11701275</v>
      </c>
      <c r="J210" s="11">
        <v>11744259</v>
      </c>
      <c r="K210" s="12">
        <v>99.63</v>
      </c>
      <c r="L210" s="12">
        <v>2.79</v>
      </c>
      <c r="M210" s="12">
        <v>647.8</v>
      </c>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row>
    <row r="211" spans="1:41" ht="12" hidden="1">
      <c r="A211" s="54" t="s">
        <v>69</v>
      </c>
      <c r="B211" s="10">
        <v>36192.8155</v>
      </c>
      <c r="C211" s="11">
        <v>368</v>
      </c>
      <c r="D211" s="11">
        <v>7851</v>
      </c>
      <c r="E211" s="11">
        <v>148647</v>
      </c>
      <c r="F211" s="11">
        <v>8402104</v>
      </c>
      <c r="G211" s="11">
        <v>23449287</v>
      </c>
      <c r="H211" s="12">
        <v>0.16</v>
      </c>
      <c r="I211" s="11">
        <v>11701844</v>
      </c>
      <c r="J211" s="11">
        <v>11747443</v>
      </c>
      <c r="K211" s="12">
        <v>99.61</v>
      </c>
      <c r="L211" s="12">
        <v>2.79</v>
      </c>
      <c r="M211" s="12">
        <v>647.9</v>
      </c>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row>
    <row r="212" spans="1:41" ht="12" hidden="1">
      <c r="A212" s="54" t="s">
        <v>70</v>
      </c>
      <c r="B212" s="10">
        <v>36197.052</v>
      </c>
      <c r="C212" s="11">
        <v>368</v>
      </c>
      <c r="D212" s="11">
        <v>7851</v>
      </c>
      <c r="E212" s="11">
        <v>148648</v>
      </c>
      <c r="F212" s="11">
        <v>8410079</v>
      </c>
      <c r="G212" s="11">
        <v>23452387</v>
      </c>
      <c r="H212" s="12">
        <v>0.13</v>
      </c>
      <c r="I212" s="11">
        <v>11702120</v>
      </c>
      <c r="J212" s="11">
        <v>11750267</v>
      </c>
      <c r="K212" s="12">
        <v>99.59</v>
      </c>
      <c r="L212" s="12">
        <v>2.79</v>
      </c>
      <c r="M212" s="12">
        <v>647.91</v>
      </c>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row>
    <row r="213" spans="1:41" ht="12" hidden="1">
      <c r="A213" s="54" t="s">
        <v>71</v>
      </c>
      <c r="B213" s="10">
        <v>36197.052</v>
      </c>
      <c r="C213" s="11">
        <v>368</v>
      </c>
      <c r="D213" s="11">
        <v>7851</v>
      </c>
      <c r="E213" s="11">
        <v>148645</v>
      </c>
      <c r="F213" s="11">
        <v>8419246</v>
      </c>
      <c r="G213" s="11">
        <v>23456545</v>
      </c>
      <c r="H213" s="12">
        <v>0.18</v>
      </c>
      <c r="I213" s="11">
        <v>11702890</v>
      </c>
      <c r="J213" s="11">
        <v>11753655</v>
      </c>
      <c r="K213" s="12">
        <v>99.57</v>
      </c>
      <c r="L213" s="12">
        <v>2.79</v>
      </c>
      <c r="M213" s="12">
        <v>648.02</v>
      </c>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row>
    <row r="214" spans="1:41" ht="12" hidden="1">
      <c r="A214" s="54" t="s">
        <v>72</v>
      </c>
      <c r="B214" s="10">
        <v>36197.052</v>
      </c>
      <c r="C214" s="11">
        <v>368</v>
      </c>
      <c r="D214" s="11">
        <v>7851</v>
      </c>
      <c r="E214" s="11">
        <v>148557</v>
      </c>
      <c r="F214" s="11">
        <v>8427075</v>
      </c>
      <c r="G214" s="11">
        <v>23461562</v>
      </c>
      <c r="H214" s="12">
        <v>0.21</v>
      </c>
      <c r="I214" s="11">
        <v>11704067</v>
      </c>
      <c r="J214" s="11">
        <v>11757495</v>
      </c>
      <c r="K214" s="12">
        <v>99.55</v>
      </c>
      <c r="L214" s="12">
        <v>2.78</v>
      </c>
      <c r="M214" s="12">
        <v>648.16</v>
      </c>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row>
    <row r="215" spans="1:41" ht="12" hidden="1">
      <c r="A215" s="54" t="s">
        <v>288</v>
      </c>
      <c r="B215" s="10">
        <v>36197.052</v>
      </c>
      <c r="C215" s="11">
        <v>368</v>
      </c>
      <c r="D215" s="11">
        <v>7851</v>
      </c>
      <c r="E215" s="11">
        <v>148403</v>
      </c>
      <c r="F215" s="11">
        <v>8433668</v>
      </c>
      <c r="G215" s="11">
        <v>23461708</v>
      </c>
      <c r="H215" s="12">
        <v>0.01</v>
      </c>
      <c r="I215" s="11">
        <v>11702949</v>
      </c>
      <c r="J215" s="11">
        <v>11758759</v>
      </c>
      <c r="K215" s="12">
        <v>99.53</v>
      </c>
      <c r="L215" s="12">
        <v>2.78</v>
      </c>
      <c r="M215" s="12">
        <v>648.17</v>
      </c>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row>
    <row r="216" spans="1:41" ht="12" hidden="1">
      <c r="A216" s="54" t="s">
        <v>337</v>
      </c>
      <c r="B216" s="10">
        <v>36197.052</v>
      </c>
      <c r="C216" s="11">
        <v>368</v>
      </c>
      <c r="D216" s="11">
        <v>7851</v>
      </c>
      <c r="E216" s="11">
        <v>148384</v>
      </c>
      <c r="F216" s="11">
        <v>8444518</v>
      </c>
      <c r="G216" s="11">
        <v>23465003</v>
      </c>
      <c r="H216" s="12">
        <v>0.14</v>
      </c>
      <c r="I216" s="11">
        <v>11703598</v>
      </c>
      <c r="J216" s="11">
        <v>11761405</v>
      </c>
      <c r="K216" s="12">
        <v>99.51</v>
      </c>
      <c r="L216" s="12">
        <v>2.78</v>
      </c>
      <c r="M216" s="12">
        <v>648.26</v>
      </c>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row>
    <row r="217" spans="1:41" ht="12" hidden="1">
      <c r="A217" s="54" t="s">
        <v>75</v>
      </c>
      <c r="B217" s="10">
        <v>36197.052</v>
      </c>
      <c r="C217" s="11">
        <v>368</v>
      </c>
      <c r="D217" s="11">
        <v>7851</v>
      </c>
      <c r="E217" s="11">
        <v>148384</v>
      </c>
      <c r="F217" s="11">
        <v>8459688</v>
      </c>
      <c r="G217" s="11">
        <v>23468748</v>
      </c>
      <c r="H217" s="12">
        <v>0.16</v>
      </c>
      <c r="I217" s="11">
        <v>11704323</v>
      </c>
      <c r="J217" s="11">
        <v>11764425</v>
      </c>
      <c r="K217" s="12">
        <v>99.49</v>
      </c>
      <c r="L217" s="12">
        <v>2.77</v>
      </c>
      <c r="M217" s="12">
        <v>648.36</v>
      </c>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row>
    <row r="218" spans="1:41" ht="12" hidden="1">
      <c r="A218" s="54" t="s">
        <v>76</v>
      </c>
      <c r="B218" s="10">
        <v>36197.052</v>
      </c>
      <c r="C218" s="11">
        <v>368</v>
      </c>
      <c r="D218" s="11">
        <v>7851</v>
      </c>
      <c r="E218" s="11">
        <v>148389</v>
      </c>
      <c r="F218" s="11">
        <v>8461618</v>
      </c>
      <c r="G218" s="11">
        <v>23476640</v>
      </c>
      <c r="H218" s="12">
        <v>0.34</v>
      </c>
      <c r="I218" s="11">
        <v>11706976</v>
      </c>
      <c r="J218" s="11">
        <v>11769664</v>
      </c>
      <c r="K218" s="12">
        <v>99.47</v>
      </c>
      <c r="L218" s="12">
        <v>2.77</v>
      </c>
      <c r="M218" s="12">
        <v>648.58</v>
      </c>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row>
    <row r="219" spans="1:41" ht="12" hidden="1">
      <c r="A219" s="116" t="s">
        <v>77</v>
      </c>
      <c r="B219" s="10">
        <v>36197.052</v>
      </c>
      <c r="C219" s="11">
        <v>368</v>
      </c>
      <c r="D219" s="11">
        <v>7851</v>
      </c>
      <c r="E219" s="11">
        <v>148397</v>
      </c>
      <c r="F219" s="11">
        <v>8465553</v>
      </c>
      <c r="G219" s="11">
        <v>23483793</v>
      </c>
      <c r="H219" s="12">
        <v>0.3</v>
      </c>
      <c r="I219" s="11">
        <v>11709439</v>
      </c>
      <c r="J219" s="11">
        <v>11774354</v>
      </c>
      <c r="K219" s="12">
        <v>99.45</v>
      </c>
      <c r="L219" s="12">
        <v>2.77</v>
      </c>
      <c r="M219" s="12">
        <v>648.78</v>
      </c>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row>
    <row r="220" spans="1:41" ht="12" hidden="1">
      <c r="A220" s="54" t="s">
        <v>167</v>
      </c>
      <c r="B220" s="10">
        <v>36197.0669</v>
      </c>
      <c r="C220" s="11">
        <v>368</v>
      </c>
      <c r="D220" s="11">
        <v>7851</v>
      </c>
      <c r="E220" s="11">
        <v>148400</v>
      </c>
      <c r="F220" s="11">
        <v>8468978</v>
      </c>
      <c r="G220" s="11">
        <v>23492074</v>
      </c>
      <c r="H220" s="12">
        <v>0.35</v>
      </c>
      <c r="I220" s="11">
        <v>11712047</v>
      </c>
      <c r="J220" s="11">
        <v>11780027</v>
      </c>
      <c r="K220" s="12">
        <v>99.42</v>
      </c>
      <c r="L220" s="12">
        <v>2.77</v>
      </c>
      <c r="M220" s="12">
        <v>649</v>
      </c>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row>
    <row r="221" spans="1:41" s="9" customFormat="1" ht="15" customHeight="1">
      <c r="A221" s="4" t="s">
        <v>606</v>
      </c>
      <c r="B221" s="5">
        <v>36197.0669</v>
      </c>
      <c r="C221" s="6">
        <v>368</v>
      </c>
      <c r="D221" s="6">
        <v>7851</v>
      </c>
      <c r="E221" s="6">
        <v>148234</v>
      </c>
      <c r="F221" s="6">
        <v>8561383</v>
      </c>
      <c r="G221" s="6">
        <v>23539816</v>
      </c>
      <c r="H221" s="7">
        <v>2.03</v>
      </c>
      <c r="I221" s="6">
        <v>11719270</v>
      </c>
      <c r="J221" s="6">
        <v>11820546</v>
      </c>
      <c r="K221" s="7">
        <v>99.14</v>
      </c>
      <c r="L221" s="7">
        <v>2.75</v>
      </c>
      <c r="M221" s="7">
        <v>650.32</v>
      </c>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row>
    <row r="222" spans="1:41" ht="12" hidden="1">
      <c r="A222" s="54" t="s">
        <v>67</v>
      </c>
      <c r="B222" s="10">
        <v>36197.0669</v>
      </c>
      <c r="C222" s="11">
        <v>368</v>
      </c>
      <c r="D222" s="11">
        <v>7851</v>
      </c>
      <c r="E222" s="11">
        <v>148407</v>
      </c>
      <c r="F222" s="11">
        <v>8471543</v>
      </c>
      <c r="G222" s="11">
        <v>23496068</v>
      </c>
      <c r="H222" s="12">
        <v>0.17</v>
      </c>
      <c r="I222" s="11">
        <v>11712764</v>
      </c>
      <c r="J222" s="11">
        <v>11783304</v>
      </c>
      <c r="K222" s="12">
        <v>99.4</v>
      </c>
      <c r="L222" s="12">
        <v>2.77</v>
      </c>
      <c r="M222" s="12">
        <v>649.12</v>
      </c>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row>
    <row r="223" spans="1:41" ht="12" hidden="1">
      <c r="A223" s="54" t="s">
        <v>68</v>
      </c>
      <c r="B223" s="10">
        <v>36197.0669</v>
      </c>
      <c r="C223" s="11">
        <v>368</v>
      </c>
      <c r="D223" s="11">
        <v>7851</v>
      </c>
      <c r="E223" s="11">
        <v>148414</v>
      </c>
      <c r="F223" s="11">
        <v>8473964</v>
      </c>
      <c r="G223" s="11">
        <v>23496935</v>
      </c>
      <c r="H223" s="12">
        <v>0.04</v>
      </c>
      <c r="I223" s="11">
        <v>11711706</v>
      </c>
      <c r="J223" s="11">
        <v>11785229</v>
      </c>
      <c r="K223" s="12">
        <v>99.38</v>
      </c>
      <c r="L223" s="12">
        <v>2.77</v>
      </c>
      <c r="M223" s="12">
        <v>649.14</v>
      </c>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row>
    <row r="224" spans="1:41" ht="12" hidden="1">
      <c r="A224" s="54" t="s">
        <v>69</v>
      </c>
      <c r="B224" s="10">
        <v>36197.0669</v>
      </c>
      <c r="C224" s="11">
        <v>368</v>
      </c>
      <c r="D224" s="11">
        <v>7851</v>
      </c>
      <c r="E224" s="11">
        <v>148460</v>
      </c>
      <c r="F224" s="11">
        <v>8479633</v>
      </c>
      <c r="G224" s="11">
        <v>23496813</v>
      </c>
      <c r="H224" s="12">
        <v>-0.01</v>
      </c>
      <c r="I224" s="11">
        <v>11710082</v>
      </c>
      <c r="J224" s="11">
        <v>11786731</v>
      </c>
      <c r="K224" s="12">
        <v>99.35</v>
      </c>
      <c r="L224" s="12">
        <v>2.77</v>
      </c>
      <c r="M224" s="12">
        <v>649.14</v>
      </c>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row>
    <row r="225" spans="1:41" ht="12" hidden="1">
      <c r="A225" s="54" t="s">
        <v>70</v>
      </c>
      <c r="B225" s="10">
        <v>36197.0669</v>
      </c>
      <c r="C225" s="11">
        <v>368</v>
      </c>
      <c r="D225" s="11">
        <v>7851</v>
      </c>
      <c r="E225" s="11">
        <v>148464</v>
      </c>
      <c r="F225" s="11">
        <v>8484626</v>
      </c>
      <c r="G225" s="11">
        <v>23499404</v>
      </c>
      <c r="H225" s="12">
        <v>0.11</v>
      </c>
      <c r="I225" s="11">
        <v>11709898</v>
      </c>
      <c r="J225" s="11">
        <v>11789506</v>
      </c>
      <c r="K225" s="12">
        <v>99.32</v>
      </c>
      <c r="L225" s="12">
        <v>2.77</v>
      </c>
      <c r="M225" s="12">
        <v>649.21</v>
      </c>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row>
    <row r="226" spans="1:41" ht="12" hidden="1">
      <c r="A226" s="116" t="s">
        <v>71</v>
      </c>
      <c r="B226" s="10">
        <v>36197.0669</v>
      </c>
      <c r="C226" s="11">
        <v>368</v>
      </c>
      <c r="D226" s="11">
        <v>7851</v>
      </c>
      <c r="E226" s="11">
        <v>148468</v>
      </c>
      <c r="F226" s="11">
        <v>8493007</v>
      </c>
      <c r="G226" s="11">
        <v>23503349</v>
      </c>
      <c r="H226" s="12">
        <v>0.17</v>
      </c>
      <c r="I226" s="11">
        <v>11710494</v>
      </c>
      <c r="J226" s="11">
        <v>11792855</v>
      </c>
      <c r="K226" s="12">
        <v>99.3</v>
      </c>
      <c r="L226" s="12">
        <v>2.77</v>
      </c>
      <c r="M226" s="12">
        <v>649.32</v>
      </c>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row>
    <row r="227" spans="1:41" ht="12" hidden="1">
      <c r="A227" s="116" t="s">
        <v>72</v>
      </c>
      <c r="B227" s="10">
        <v>36197.0669</v>
      </c>
      <c r="C227" s="11">
        <v>368</v>
      </c>
      <c r="D227" s="11">
        <v>7851</v>
      </c>
      <c r="E227" s="11">
        <v>148474</v>
      </c>
      <c r="F227" s="11">
        <v>8499758</v>
      </c>
      <c r="G227" s="11">
        <v>23508362</v>
      </c>
      <c r="H227" s="12">
        <v>0.21</v>
      </c>
      <c r="I227" s="11">
        <v>11711541</v>
      </c>
      <c r="J227" s="11">
        <v>11796821</v>
      </c>
      <c r="K227" s="12">
        <v>99.28</v>
      </c>
      <c r="L227" s="12">
        <v>2.77</v>
      </c>
      <c r="M227" s="12">
        <v>649.45</v>
      </c>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row>
    <row r="228" spans="1:41" ht="12" hidden="1">
      <c r="A228" s="54" t="s">
        <v>288</v>
      </c>
      <c r="B228" s="10">
        <v>36197.0669</v>
      </c>
      <c r="C228" s="11">
        <v>368</v>
      </c>
      <c r="D228" s="11">
        <v>7851</v>
      </c>
      <c r="E228" s="11">
        <v>148483</v>
      </c>
      <c r="F228" s="11">
        <v>8507475</v>
      </c>
      <c r="G228" s="11">
        <v>23514750</v>
      </c>
      <c r="H228" s="12">
        <v>0.27</v>
      </c>
      <c r="I228" s="11">
        <v>11713460</v>
      </c>
      <c r="J228" s="11">
        <v>11801290</v>
      </c>
      <c r="K228" s="12">
        <v>99.26</v>
      </c>
      <c r="L228" s="12">
        <v>2.76</v>
      </c>
      <c r="M228" s="12">
        <v>649.63</v>
      </c>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row>
    <row r="229" spans="1:41" ht="12" hidden="1">
      <c r="A229" s="54" t="s">
        <v>337</v>
      </c>
      <c r="B229" s="10">
        <v>36197.0669</v>
      </c>
      <c r="C229" s="11">
        <v>368</v>
      </c>
      <c r="D229" s="11">
        <v>7851</v>
      </c>
      <c r="E229" s="11">
        <v>148507</v>
      </c>
      <c r="F229" s="11">
        <v>8520056</v>
      </c>
      <c r="G229" s="11">
        <v>23516841</v>
      </c>
      <c r="H229" s="12">
        <v>0.09</v>
      </c>
      <c r="I229" s="11">
        <v>11713364</v>
      </c>
      <c r="J229" s="11">
        <v>11803477</v>
      </c>
      <c r="K229" s="12">
        <v>99.24</v>
      </c>
      <c r="L229" s="12">
        <v>2.76</v>
      </c>
      <c r="M229" s="12">
        <v>649.69</v>
      </c>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row>
    <row r="230" spans="1:41" ht="12" hidden="1">
      <c r="A230" s="54" t="s">
        <v>75</v>
      </c>
      <c r="B230" s="10">
        <v>36197.0669</v>
      </c>
      <c r="C230" s="11">
        <v>368</v>
      </c>
      <c r="D230" s="11">
        <v>7851</v>
      </c>
      <c r="E230" s="11">
        <v>148514</v>
      </c>
      <c r="F230" s="11">
        <v>8536883</v>
      </c>
      <c r="G230" s="11">
        <v>23519518</v>
      </c>
      <c r="H230" s="12">
        <v>0.11</v>
      </c>
      <c r="I230" s="11">
        <v>11713562</v>
      </c>
      <c r="J230" s="11">
        <v>11805956</v>
      </c>
      <c r="K230" s="12">
        <v>99.22</v>
      </c>
      <c r="L230" s="12">
        <v>2.76</v>
      </c>
      <c r="M230" s="12">
        <v>649.76</v>
      </c>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row>
    <row r="231" spans="1:41" ht="12" hidden="1">
      <c r="A231" s="54" t="s">
        <v>76</v>
      </c>
      <c r="B231" s="10">
        <v>36197.0669</v>
      </c>
      <c r="C231" s="11">
        <v>368</v>
      </c>
      <c r="D231" s="11">
        <v>7851</v>
      </c>
      <c r="E231" s="11">
        <v>148521</v>
      </c>
      <c r="F231" s="11">
        <v>8540340</v>
      </c>
      <c r="G231" s="11">
        <v>23526295</v>
      </c>
      <c r="H231" s="12">
        <v>0.29</v>
      </c>
      <c r="I231" s="11">
        <v>11715578</v>
      </c>
      <c r="J231" s="11">
        <v>11810717</v>
      </c>
      <c r="K231" s="12">
        <v>99.19</v>
      </c>
      <c r="L231" s="12">
        <v>2.75</v>
      </c>
      <c r="M231" s="12">
        <v>649.95</v>
      </c>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row>
    <row r="232" spans="1:41" ht="12" hidden="1">
      <c r="A232" s="116" t="s">
        <v>77</v>
      </c>
      <c r="B232" s="10">
        <v>36197.0669</v>
      </c>
      <c r="C232" s="11">
        <v>368</v>
      </c>
      <c r="D232" s="11">
        <v>7851</v>
      </c>
      <c r="E232" s="11">
        <v>148558</v>
      </c>
      <c r="F232" s="11">
        <v>8553994</v>
      </c>
      <c r="G232" s="11">
        <v>23532065</v>
      </c>
      <c r="H232" s="12">
        <v>0.25</v>
      </c>
      <c r="I232" s="11">
        <v>11716952</v>
      </c>
      <c r="J232" s="11">
        <v>11815113</v>
      </c>
      <c r="K232" s="12">
        <v>99.17</v>
      </c>
      <c r="L232" s="12">
        <v>2.75</v>
      </c>
      <c r="M232" s="12">
        <v>650.11</v>
      </c>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row>
    <row r="233" spans="1:41" ht="12" hidden="1">
      <c r="A233" s="54" t="s">
        <v>167</v>
      </c>
      <c r="B233" s="10">
        <v>36197.0669</v>
      </c>
      <c r="C233" s="11">
        <v>368</v>
      </c>
      <c r="D233" s="11">
        <v>7851</v>
      </c>
      <c r="E233" s="11">
        <v>148234</v>
      </c>
      <c r="F233" s="11">
        <v>8561383</v>
      </c>
      <c r="G233" s="11">
        <v>23539816</v>
      </c>
      <c r="H233" s="12">
        <v>0.33</v>
      </c>
      <c r="I233" s="11">
        <v>11719270</v>
      </c>
      <c r="J233" s="11">
        <v>11820546</v>
      </c>
      <c r="K233" s="12">
        <v>99.14</v>
      </c>
      <c r="L233" s="12">
        <v>2.75</v>
      </c>
      <c r="M233" s="12">
        <v>650.32</v>
      </c>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row>
    <row r="234" spans="1:41" s="125" customFormat="1" ht="15" customHeight="1">
      <c r="A234" s="2" t="s">
        <v>642</v>
      </c>
      <c r="B234" s="121">
        <v>36197.0669</v>
      </c>
      <c r="C234" s="122">
        <v>368</v>
      </c>
      <c r="D234" s="122">
        <v>7851</v>
      </c>
      <c r="E234" s="122">
        <v>148391</v>
      </c>
      <c r="F234" s="122">
        <v>8649000</v>
      </c>
      <c r="G234" s="122">
        <v>23571227</v>
      </c>
      <c r="H234" s="123">
        <v>1.33</v>
      </c>
      <c r="I234" s="122">
        <v>11719580</v>
      </c>
      <c r="J234" s="122">
        <v>11851647</v>
      </c>
      <c r="K234" s="123">
        <v>98.89</v>
      </c>
      <c r="L234" s="123">
        <v>2.73</v>
      </c>
      <c r="M234" s="123">
        <v>651.19</v>
      </c>
      <c r="N234" s="124"/>
      <c r="O234" s="124"/>
      <c r="P234" s="124"/>
      <c r="Q234" s="124"/>
      <c r="R234" s="124"/>
      <c r="S234" s="124"/>
      <c r="T234" s="124"/>
      <c r="U234" s="124"/>
      <c r="V234" s="124"/>
      <c r="W234" s="124"/>
      <c r="X234" s="124"/>
      <c r="Y234" s="124"/>
      <c r="Z234" s="124"/>
      <c r="AA234" s="124"/>
      <c r="AB234" s="124"/>
      <c r="AC234" s="124"/>
      <c r="AD234" s="124"/>
      <c r="AE234" s="124"/>
      <c r="AF234" s="124"/>
      <c r="AG234" s="124"/>
      <c r="AH234" s="124"/>
      <c r="AI234" s="124"/>
      <c r="AJ234" s="124"/>
      <c r="AK234" s="124"/>
      <c r="AL234" s="124"/>
      <c r="AM234" s="124"/>
      <c r="AN234" s="124"/>
      <c r="AO234" s="124"/>
    </row>
    <row r="235" spans="1:41" s="125" customFormat="1" ht="12" customHeight="1" hidden="1">
      <c r="A235" s="116" t="s">
        <v>643</v>
      </c>
      <c r="B235" s="10">
        <v>36197.0669</v>
      </c>
      <c r="C235" s="11">
        <v>368</v>
      </c>
      <c r="D235" s="11">
        <v>7851</v>
      </c>
      <c r="E235" s="11">
        <v>148251</v>
      </c>
      <c r="F235" s="11">
        <v>8565588</v>
      </c>
      <c r="G235" s="11">
        <v>23543346</v>
      </c>
      <c r="H235" s="12">
        <v>0.15</v>
      </c>
      <c r="I235" s="11">
        <v>11719646</v>
      </c>
      <c r="J235" s="11">
        <v>11823700</v>
      </c>
      <c r="K235" s="12">
        <v>99.12</v>
      </c>
      <c r="L235" s="12">
        <v>2.75</v>
      </c>
      <c r="M235" s="12">
        <v>650.42</v>
      </c>
      <c r="N235" s="124"/>
      <c r="O235" s="124"/>
      <c r="P235" s="124"/>
      <c r="Q235" s="124"/>
      <c r="R235" s="124"/>
      <c r="S235" s="124"/>
      <c r="T235" s="124"/>
      <c r="U235" s="124"/>
      <c r="V235" s="124"/>
      <c r="W235" s="124"/>
      <c r="X235" s="124"/>
      <c r="Y235" s="124"/>
      <c r="Z235" s="124"/>
      <c r="AA235" s="124"/>
      <c r="AB235" s="124"/>
      <c r="AC235" s="124"/>
      <c r="AD235" s="124"/>
      <c r="AE235" s="124"/>
      <c r="AF235" s="124"/>
      <c r="AG235" s="124"/>
      <c r="AH235" s="124"/>
      <c r="AI235" s="124"/>
      <c r="AJ235" s="124"/>
      <c r="AK235" s="124"/>
      <c r="AL235" s="124"/>
      <c r="AM235" s="124"/>
      <c r="AN235" s="124"/>
      <c r="AO235" s="124"/>
    </row>
    <row r="236" spans="1:41" s="125" customFormat="1" ht="12" customHeight="1" hidden="1">
      <c r="A236" s="116" t="s">
        <v>644</v>
      </c>
      <c r="B236" s="10">
        <v>36197.0669</v>
      </c>
      <c r="C236" s="11">
        <v>368</v>
      </c>
      <c r="D236" s="11">
        <v>7851</v>
      </c>
      <c r="E236" s="11">
        <v>148252</v>
      </c>
      <c r="F236" s="11">
        <v>8571052</v>
      </c>
      <c r="G236" s="11">
        <v>23544189</v>
      </c>
      <c r="H236" s="12">
        <v>0.04</v>
      </c>
      <c r="I236" s="11">
        <v>11718795</v>
      </c>
      <c r="J236" s="11">
        <v>11825394</v>
      </c>
      <c r="K236" s="12">
        <v>99.1</v>
      </c>
      <c r="L236" s="12">
        <v>2.75</v>
      </c>
      <c r="M236" s="12">
        <v>650.44</v>
      </c>
      <c r="N236" s="124"/>
      <c r="O236" s="124"/>
      <c r="P236" s="124"/>
      <c r="Q236" s="124"/>
      <c r="R236" s="124"/>
      <c r="S236" s="124"/>
      <c r="T236" s="124"/>
      <c r="U236" s="124"/>
      <c r="V236" s="124"/>
      <c r="W236" s="124"/>
      <c r="X236" s="124"/>
      <c r="Y236" s="124"/>
      <c r="Z236" s="124"/>
      <c r="AA236" s="124"/>
      <c r="AB236" s="124"/>
      <c r="AC236" s="124"/>
      <c r="AD236" s="124"/>
      <c r="AE236" s="124"/>
      <c r="AF236" s="124"/>
      <c r="AG236" s="124"/>
      <c r="AH236" s="124"/>
      <c r="AI236" s="124"/>
      <c r="AJ236" s="124"/>
      <c r="AK236" s="124"/>
      <c r="AL236" s="124"/>
      <c r="AM236" s="124"/>
      <c r="AN236" s="124"/>
      <c r="AO236" s="124"/>
    </row>
    <row r="237" spans="1:41" s="125" customFormat="1" ht="12" customHeight="1" hidden="1">
      <c r="A237" s="116" t="s">
        <v>645</v>
      </c>
      <c r="B237" s="10">
        <v>36197.0669</v>
      </c>
      <c r="C237" s="11">
        <v>368</v>
      </c>
      <c r="D237" s="11">
        <v>7852</v>
      </c>
      <c r="E237" s="11">
        <v>148300</v>
      </c>
      <c r="F237" s="11">
        <v>8578609</v>
      </c>
      <c r="G237" s="11">
        <v>23545680</v>
      </c>
      <c r="H237" s="12">
        <v>0.06</v>
      </c>
      <c r="I237" s="11">
        <v>11718068</v>
      </c>
      <c r="J237" s="11">
        <v>11827612</v>
      </c>
      <c r="K237" s="12">
        <v>99.07</v>
      </c>
      <c r="L237" s="12">
        <v>2.74</v>
      </c>
      <c r="M237" s="12">
        <v>650.49</v>
      </c>
      <c r="N237" s="124"/>
      <c r="O237" s="124"/>
      <c r="P237" s="124"/>
      <c r="Q237" s="124"/>
      <c r="R237" s="124"/>
      <c r="S237" s="124"/>
      <c r="T237" s="124"/>
      <c r="U237" s="124"/>
      <c r="V237" s="124"/>
      <c r="W237" s="124"/>
      <c r="X237" s="124"/>
      <c r="Y237" s="124"/>
      <c r="Z237" s="124"/>
      <c r="AA237" s="124"/>
      <c r="AB237" s="124"/>
      <c r="AC237" s="124"/>
      <c r="AD237" s="124"/>
      <c r="AE237" s="124"/>
      <c r="AF237" s="124"/>
      <c r="AG237" s="124"/>
      <c r="AH237" s="124"/>
      <c r="AI237" s="124"/>
      <c r="AJ237" s="124"/>
      <c r="AK237" s="124"/>
      <c r="AL237" s="124"/>
      <c r="AM237" s="124"/>
      <c r="AN237" s="124"/>
      <c r="AO237" s="124"/>
    </row>
    <row r="238" spans="1:41" s="125" customFormat="1" ht="12" customHeight="1" hidden="1">
      <c r="A238" s="116" t="s">
        <v>646</v>
      </c>
      <c r="B238" s="10">
        <v>36197.0669</v>
      </c>
      <c r="C238" s="11">
        <v>368</v>
      </c>
      <c r="D238" s="11">
        <v>7852</v>
      </c>
      <c r="E238" s="11">
        <v>148311</v>
      </c>
      <c r="F238" s="11">
        <v>8584702</v>
      </c>
      <c r="G238" s="11">
        <v>23547448</v>
      </c>
      <c r="H238" s="12">
        <v>0.08</v>
      </c>
      <c r="I238" s="11">
        <v>11717633</v>
      </c>
      <c r="J238" s="11">
        <v>11829815</v>
      </c>
      <c r="K238" s="12">
        <v>99.05</v>
      </c>
      <c r="L238" s="12">
        <v>2.74</v>
      </c>
      <c r="M238" s="12">
        <v>650.53</v>
      </c>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4"/>
      <c r="AK238" s="124"/>
      <c r="AL238" s="124"/>
      <c r="AM238" s="124"/>
      <c r="AN238" s="124"/>
      <c r="AO238" s="124"/>
    </row>
    <row r="239" spans="1:41" s="125" customFormat="1" ht="12" customHeight="1" hidden="1">
      <c r="A239" s="116" t="s">
        <v>647</v>
      </c>
      <c r="B239" s="10">
        <v>36197.0669</v>
      </c>
      <c r="C239" s="11">
        <v>368</v>
      </c>
      <c r="D239" s="11">
        <v>7852</v>
      </c>
      <c r="E239" s="11">
        <v>148306</v>
      </c>
      <c r="F239" s="11">
        <v>8593794</v>
      </c>
      <c r="G239" s="11">
        <v>23550077</v>
      </c>
      <c r="H239" s="12">
        <v>0.11</v>
      </c>
      <c r="I239" s="11">
        <v>11717683</v>
      </c>
      <c r="J239" s="11">
        <v>11832394</v>
      </c>
      <c r="K239" s="12">
        <v>99.03</v>
      </c>
      <c r="L239" s="12">
        <v>2.74</v>
      </c>
      <c r="M239" s="12">
        <v>650.61</v>
      </c>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4"/>
      <c r="AK239" s="124"/>
      <c r="AL239" s="124"/>
      <c r="AM239" s="124"/>
      <c r="AN239" s="124"/>
      <c r="AO239" s="124"/>
    </row>
    <row r="240" spans="1:41" s="125" customFormat="1" ht="12" hidden="1">
      <c r="A240" s="116" t="s">
        <v>648</v>
      </c>
      <c r="B240" s="10">
        <v>36197.0669</v>
      </c>
      <c r="C240" s="11">
        <v>368</v>
      </c>
      <c r="D240" s="11">
        <v>7851</v>
      </c>
      <c r="E240" s="11">
        <v>148339</v>
      </c>
      <c r="F240" s="11">
        <v>8601551</v>
      </c>
      <c r="G240" s="11">
        <v>23552470</v>
      </c>
      <c r="H240" s="12">
        <v>0.1</v>
      </c>
      <c r="I240" s="11">
        <v>11717632</v>
      </c>
      <c r="J240" s="11">
        <v>11834838</v>
      </c>
      <c r="K240" s="12">
        <v>99.01</v>
      </c>
      <c r="L240" s="12">
        <v>2.74</v>
      </c>
      <c r="M240" s="12">
        <v>650.67</v>
      </c>
      <c r="N240" s="124"/>
      <c r="O240" s="124"/>
      <c r="P240" s="124"/>
      <c r="Q240" s="124"/>
      <c r="R240" s="124"/>
      <c r="S240" s="124"/>
      <c r="T240" s="124"/>
      <c r="U240" s="124"/>
      <c r="V240" s="124"/>
      <c r="W240" s="124"/>
      <c r="X240" s="124"/>
      <c r="Y240" s="124"/>
      <c r="Z240" s="124"/>
      <c r="AA240" s="124"/>
      <c r="AB240" s="124"/>
      <c r="AC240" s="124"/>
      <c r="AD240" s="124"/>
      <c r="AE240" s="124"/>
      <c r="AF240" s="124"/>
      <c r="AG240" s="124"/>
      <c r="AH240" s="124"/>
      <c r="AI240" s="124"/>
      <c r="AJ240" s="124"/>
      <c r="AK240" s="124"/>
      <c r="AL240" s="124"/>
      <c r="AM240" s="124"/>
      <c r="AN240" s="124"/>
      <c r="AO240" s="124"/>
    </row>
    <row r="241" spans="1:41" s="125" customFormat="1" ht="12" hidden="1">
      <c r="A241" s="116" t="s">
        <v>649</v>
      </c>
      <c r="B241" s="10">
        <v>36197.0669</v>
      </c>
      <c r="C241" s="11">
        <v>368</v>
      </c>
      <c r="D241" s="11">
        <v>7851</v>
      </c>
      <c r="E241" s="11">
        <v>148341</v>
      </c>
      <c r="F241" s="11">
        <v>8609154</v>
      </c>
      <c r="G241" s="11">
        <v>23554803</v>
      </c>
      <c r="H241" s="12">
        <v>0.1</v>
      </c>
      <c r="I241" s="11">
        <v>11717598</v>
      </c>
      <c r="J241" s="11">
        <v>11837205</v>
      </c>
      <c r="K241" s="12">
        <v>98.99</v>
      </c>
      <c r="L241" s="12">
        <v>2.74</v>
      </c>
      <c r="M241" s="12">
        <v>650.74</v>
      </c>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4"/>
      <c r="AK241" s="124"/>
      <c r="AL241" s="124"/>
      <c r="AM241" s="124"/>
      <c r="AN241" s="124"/>
      <c r="AO241" s="124"/>
    </row>
    <row r="242" spans="1:41" s="125" customFormat="1" ht="12" hidden="1">
      <c r="A242" s="116" t="s">
        <v>650</v>
      </c>
      <c r="B242" s="10">
        <v>36197.0669</v>
      </c>
      <c r="C242" s="11">
        <v>368</v>
      </c>
      <c r="D242" s="11">
        <v>7851</v>
      </c>
      <c r="E242" s="11">
        <v>148348</v>
      </c>
      <c r="F242" s="11">
        <v>8622546</v>
      </c>
      <c r="G242" s="11">
        <v>23556169</v>
      </c>
      <c r="H242" s="12">
        <v>0.06</v>
      </c>
      <c r="I242" s="11">
        <v>11717047</v>
      </c>
      <c r="J242" s="11">
        <v>11839122</v>
      </c>
      <c r="K242" s="12">
        <v>98.97</v>
      </c>
      <c r="L242" s="12">
        <v>2.73</v>
      </c>
      <c r="M242" s="12">
        <v>650.78</v>
      </c>
      <c r="N242" s="124"/>
      <c r="O242" s="124"/>
      <c r="P242" s="124"/>
      <c r="Q242" s="124"/>
      <c r="R242" s="124"/>
      <c r="S242" s="124"/>
      <c r="T242" s="124"/>
      <c r="U242" s="124"/>
      <c r="V242" s="124"/>
      <c r="W242" s="124"/>
      <c r="X242" s="124"/>
      <c r="Y242" s="124"/>
      <c r="Z242" s="124"/>
      <c r="AA242" s="124"/>
      <c r="AB242" s="124"/>
      <c r="AC242" s="124"/>
      <c r="AD242" s="124"/>
      <c r="AE242" s="124"/>
      <c r="AF242" s="124"/>
      <c r="AG242" s="124"/>
      <c r="AH242" s="124"/>
      <c r="AI242" s="124"/>
      <c r="AJ242" s="124"/>
      <c r="AK242" s="124"/>
      <c r="AL242" s="124"/>
      <c r="AM242" s="124"/>
      <c r="AN242" s="124"/>
      <c r="AO242" s="124"/>
    </row>
    <row r="243" spans="1:41" s="125" customFormat="1" ht="12" hidden="1">
      <c r="A243" s="116" t="s">
        <v>651</v>
      </c>
      <c r="B243" s="10">
        <v>36197.0669</v>
      </c>
      <c r="C243" s="11">
        <v>368</v>
      </c>
      <c r="D243" s="11">
        <v>7851</v>
      </c>
      <c r="E243" s="11">
        <v>148348</v>
      </c>
      <c r="F243" s="11">
        <v>8636922</v>
      </c>
      <c r="G243" s="11">
        <v>23557467</v>
      </c>
      <c r="H243" s="12">
        <v>0.06</v>
      </c>
      <c r="I243" s="11">
        <v>11716557</v>
      </c>
      <c r="J243" s="11">
        <v>11840910</v>
      </c>
      <c r="K243" s="12">
        <v>98.95</v>
      </c>
      <c r="L243" s="12">
        <v>2.73</v>
      </c>
      <c r="M243" s="12">
        <v>650.81</v>
      </c>
      <c r="N243" s="124"/>
      <c r="O243" s="124"/>
      <c r="P243" s="124"/>
      <c r="Q243" s="124"/>
      <c r="R243" s="124"/>
      <c r="S243" s="124"/>
      <c r="T243" s="124"/>
      <c r="U243" s="124"/>
      <c r="V243" s="124"/>
      <c r="W243" s="124"/>
      <c r="X243" s="124"/>
      <c r="Y243" s="124"/>
      <c r="Z243" s="124"/>
      <c r="AA243" s="124"/>
      <c r="AB243" s="124"/>
      <c r="AC243" s="124"/>
      <c r="AD243" s="124"/>
      <c r="AE243" s="124"/>
      <c r="AF243" s="124"/>
      <c r="AG243" s="124"/>
      <c r="AH243" s="124"/>
      <c r="AI243" s="124"/>
      <c r="AJ243" s="124"/>
      <c r="AK243" s="124"/>
      <c r="AL243" s="124"/>
      <c r="AM243" s="124"/>
      <c r="AN243" s="124"/>
      <c r="AO243" s="124"/>
    </row>
    <row r="244" spans="1:41" s="125" customFormat="1" ht="12" hidden="1">
      <c r="A244" s="116" t="s">
        <v>652</v>
      </c>
      <c r="B244" s="10">
        <v>36197.0669</v>
      </c>
      <c r="C244" s="11">
        <v>368</v>
      </c>
      <c r="D244" s="11">
        <v>7851</v>
      </c>
      <c r="E244" s="11">
        <v>148348</v>
      </c>
      <c r="F244" s="11">
        <v>8638730</v>
      </c>
      <c r="G244" s="11">
        <v>23562318</v>
      </c>
      <c r="H244" s="12">
        <v>0.21</v>
      </c>
      <c r="I244" s="11">
        <v>11717615</v>
      </c>
      <c r="J244" s="11">
        <v>11844703</v>
      </c>
      <c r="K244" s="12">
        <v>98.93</v>
      </c>
      <c r="L244" s="12">
        <v>2.73</v>
      </c>
      <c r="M244" s="12">
        <v>650.95</v>
      </c>
      <c r="N244" s="124"/>
      <c r="O244" s="124"/>
      <c r="P244" s="124"/>
      <c r="Q244" s="124"/>
      <c r="R244" s="124"/>
      <c r="S244" s="124"/>
      <c r="T244" s="124"/>
      <c r="U244" s="124"/>
      <c r="V244" s="124"/>
      <c r="W244" s="124"/>
      <c r="X244" s="124"/>
      <c r="Y244" s="124"/>
      <c r="Z244" s="124"/>
      <c r="AA244" s="124"/>
      <c r="AB244" s="124"/>
      <c r="AC244" s="124"/>
      <c r="AD244" s="124"/>
      <c r="AE244" s="124"/>
      <c r="AF244" s="124"/>
      <c r="AG244" s="124"/>
      <c r="AH244" s="124"/>
      <c r="AI244" s="124"/>
      <c r="AJ244" s="124"/>
      <c r="AK244" s="124"/>
      <c r="AL244" s="124"/>
      <c r="AM244" s="124"/>
      <c r="AN244" s="124"/>
      <c r="AO244" s="124"/>
    </row>
    <row r="245" spans="1:41" s="125" customFormat="1" ht="12" hidden="1">
      <c r="A245" s="116" t="s">
        <v>653</v>
      </c>
      <c r="B245" s="10">
        <v>36197.0669</v>
      </c>
      <c r="C245" s="11">
        <v>368</v>
      </c>
      <c r="D245" s="11">
        <v>7851</v>
      </c>
      <c r="E245" s="11">
        <v>148370</v>
      </c>
      <c r="F245" s="11">
        <v>8643820</v>
      </c>
      <c r="G245" s="11">
        <v>23566853</v>
      </c>
      <c r="H245" s="12">
        <v>0.19</v>
      </c>
      <c r="I245" s="11">
        <v>11718525</v>
      </c>
      <c r="J245" s="11">
        <v>11848328</v>
      </c>
      <c r="K245" s="12">
        <v>98.9</v>
      </c>
      <c r="L245" s="12">
        <v>2.73</v>
      </c>
      <c r="M245" s="12">
        <v>651.07</v>
      </c>
      <c r="N245" s="124"/>
      <c r="O245" s="124"/>
      <c r="P245" s="124"/>
      <c r="Q245" s="124"/>
      <c r="R245" s="124"/>
      <c r="S245" s="124"/>
      <c r="T245" s="124"/>
      <c r="U245" s="124"/>
      <c r="V245" s="124"/>
      <c r="W245" s="124"/>
      <c r="X245" s="124"/>
      <c r="Y245" s="124"/>
      <c r="Z245" s="124"/>
      <c r="AA245" s="124"/>
      <c r="AB245" s="124"/>
      <c r="AC245" s="124"/>
      <c r="AD245" s="124"/>
      <c r="AE245" s="124"/>
      <c r="AF245" s="124"/>
      <c r="AG245" s="124"/>
      <c r="AH245" s="124"/>
      <c r="AI245" s="124"/>
      <c r="AJ245" s="124"/>
      <c r="AK245" s="124"/>
      <c r="AL245" s="124"/>
      <c r="AM245" s="124"/>
      <c r="AN245" s="124"/>
      <c r="AO245" s="124"/>
    </row>
    <row r="246" spans="1:41" s="125" customFormat="1" ht="12" hidden="1">
      <c r="A246" s="116" t="s">
        <v>654</v>
      </c>
      <c r="B246" s="10">
        <v>36197.0669</v>
      </c>
      <c r="C246" s="11">
        <v>368</v>
      </c>
      <c r="D246" s="11">
        <v>7851</v>
      </c>
      <c r="E246" s="11">
        <v>148391</v>
      </c>
      <c r="F246" s="11">
        <v>8649000</v>
      </c>
      <c r="G246" s="11">
        <v>23571227</v>
      </c>
      <c r="H246" s="12">
        <v>0.19</v>
      </c>
      <c r="I246" s="11">
        <v>11719580</v>
      </c>
      <c r="J246" s="11">
        <v>11851647</v>
      </c>
      <c r="K246" s="12">
        <v>98.89</v>
      </c>
      <c r="L246" s="12">
        <v>2.73</v>
      </c>
      <c r="M246" s="12">
        <v>651.19</v>
      </c>
      <c r="N246" s="124"/>
      <c r="O246" s="124"/>
      <c r="P246" s="124"/>
      <c r="Q246" s="124"/>
      <c r="R246" s="124"/>
      <c r="S246" s="124"/>
      <c r="T246" s="124"/>
      <c r="U246" s="124"/>
      <c r="V246" s="124"/>
      <c r="W246" s="124"/>
      <c r="X246" s="124"/>
      <c r="Y246" s="124"/>
      <c r="Z246" s="124"/>
      <c r="AA246" s="124"/>
      <c r="AB246" s="124"/>
      <c r="AC246" s="124"/>
      <c r="AD246" s="124"/>
      <c r="AE246" s="124"/>
      <c r="AF246" s="124"/>
      <c r="AG246" s="124"/>
      <c r="AH246" s="124"/>
      <c r="AI246" s="124"/>
      <c r="AJ246" s="124"/>
      <c r="AK246" s="124"/>
      <c r="AL246" s="124"/>
      <c r="AM246" s="124"/>
      <c r="AN246" s="124"/>
      <c r="AO246" s="124"/>
    </row>
    <row r="247" spans="1:41" s="125" customFormat="1" ht="15" customHeight="1">
      <c r="A247" s="2" t="s">
        <v>655</v>
      </c>
      <c r="B247" s="121">
        <v>36197.0669</v>
      </c>
      <c r="C247" s="122">
        <v>368</v>
      </c>
      <c r="D247" s="122">
        <v>7760</v>
      </c>
      <c r="E247" s="122">
        <v>143574</v>
      </c>
      <c r="F247" s="122">
        <v>8734477</v>
      </c>
      <c r="G247" s="122">
        <v>23588932</v>
      </c>
      <c r="H247" s="123">
        <v>0.75</v>
      </c>
      <c r="I247" s="122">
        <v>11712913</v>
      </c>
      <c r="J247" s="122">
        <v>11876019</v>
      </c>
      <c r="K247" s="123">
        <v>98.63</v>
      </c>
      <c r="L247" s="123">
        <v>2.7</v>
      </c>
      <c r="M247" s="123">
        <v>651.68</v>
      </c>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row>
    <row r="248" spans="1:41" ht="12" customHeight="1" hidden="1">
      <c r="A248" s="54" t="s">
        <v>67</v>
      </c>
      <c r="B248" s="10">
        <v>36197.0669</v>
      </c>
      <c r="C248" s="11">
        <v>368</v>
      </c>
      <c r="D248" s="11">
        <v>7823</v>
      </c>
      <c r="E248" s="11">
        <v>144783</v>
      </c>
      <c r="F248" s="11">
        <v>8654346</v>
      </c>
      <c r="G248" s="11">
        <v>23572049</v>
      </c>
      <c r="H248" s="12">
        <v>0.03</v>
      </c>
      <c r="I248" s="11">
        <v>11718630</v>
      </c>
      <c r="J248" s="11">
        <v>11853419</v>
      </c>
      <c r="K248" s="12">
        <v>98.86</v>
      </c>
      <c r="L248" s="12">
        <v>2.72</v>
      </c>
      <c r="M248" s="12">
        <v>651.21</v>
      </c>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row>
    <row r="249" spans="1:41" ht="12" customHeight="1" hidden="1">
      <c r="A249" s="54" t="s">
        <v>68</v>
      </c>
      <c r="B249" s="10">
        <v>36197.0669</v>
      </c>
      <c r="C249" s="11">
        <v>368</v>
      </c>
      <c r="D249" s="11">
        <v>7823</v>
      </c>
      <c r="E249" s="11">
        <v>144789</v>
      </c>
      <c r="F249" s="11">
        <v>8656728</v>
      </c>
      <c r="G249" s="11">
        <v>23571408</v>
      </c>
      <c r="H249" s="12">
        <v>-0.03</v>
      </c>
      <c r="I249" s="11">
        <v>11717087</v>
      </c>
      <c r="J249" s="11">
        <v>11854321</v>
      </c>
      <c r="K249" s="12">
        <v>98.84</v>
      </c>
      <c r="L249" s="12">
        <v>2.72</v>
      </c>
      <c r="M249" s="12">
        <v>651.2</v>
      </c>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row>
    <row r="250" spans="1:41" ht="12" hidden="1">
      <c r="A250" s="54" t="s">
        <v>69</v>
      </c>
      <c r="B250" s="10">
        <v>36197.0669</v>
      </c>
      <c r="C250" s="11">
        <v>368</v>
      </c>
      <c r="D250" s="11">
        <v>7832</v>
      </c>
      <c r="E250" s="11">
        <v>144875</v>
      </c>
      <c r="F250" s="11">
        <v>8664510</v>
      </c>
      <c r="G250" s="11">
        <v>23571990</v>
      </c>
      <c r="H250" s="12">
        <v>0.02</v>
      </c>
      <c r="I250" s="11">
        <v>11715824</v>
      </c>
      <c r="J250" s="11">
        <v>11856166</v>
      </c>
      <c r="K250" s="12">
        <v>98.82</v>
      </c>
      <c r="L250" s="12">
        <v>2.72</v>
      </c>
      <c r="M250" s="12">
        <v>651.21</v>
      </c>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row>
    <row r="251" spans="1:41" ht="12" hidden="1">
      <c r="A251" s="54" t="s">
        <v>70</v>
      </c>
      <c r="B251" s="10">
        <v>36197.0669</v>
      </c>
      <c r="C251" s="11">
        <v>368</v>
      </c>
      <c r="D251" s="11">
        <v>7758</v>
      </c>
      <c r="E251" s="11">
        <v>143505</v>
      </c>
      <c r="F251" s="11">
        <v>8670129</v>
      </c>
      <c r="G251" s="11">
        <v>23571497</v>
      </c>
      <c r="H251" s="12">
        <v>-0.02</v>
      </c>
      <c r="I251" s="11">
        <v>11714412</v>
      </c>
      <c r="J251" s="11">
        <v>11857085</v>
      </c>
      <c r="K251" s="12">
        <v>98.8</v>
      </c>
      <c r="L251" s="12">
        <v>2.72</v>
      </c>
      <c r="M251" s="12">
        <v>651.2</v>
      </c>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row>
    <row r="252" spans="1:41" ht="12" hidden="1">
      <c r="A252" s="116" t="s">
        <v>71</v>
      </c>
      <c r="B252" s="10">
        <v>36197.0669</v>
      </c>
      <c r="C252" s="11">
        <v>368</v>
      </c>
      <c r="D252" s="11">
        <v>7758</v>
      </c>
      <c r="E252" s="11">
        <v>143527</v>
      </c>
      <c r="F252" s="11">
        <v>8679670</v>
      </c>
      <c r="G252" s="11">
        <v>23572415</v>
      </c>
      <c r="H252" s="12">
        <v>0.04</v>
      </c>
      <c r="I252" s="11">
        <v>11713728</v>
      </c>
      <c r="J252" s="11">
        <v>11858687</v>
      </c>
      <c r="K252" s="12">
        <v>98.78</v>
      </c>
      <c r="L252" s="12">
        <v>2.72</v>
      </c>
      <c r="M252" s="12">
        <v>651.22</v>
      </c>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row>
    <row r="253" spans="1:41" ht="12" hidden="1">
      <c r="A253" s="116" t="s">
        <v>72</v>
      </c>
      <c r="B253" s="10">
        <v>36197.0669</v>
      </c>
      <c r="C253" s="11">
        <v>368</v>
      </c>
      <c r="D253" s="11">
        <v>7761</v>
      </c>
      <c r="E253" s="11">
        <v>143568</v>
      </c>
      <c r="F253" s="11">
        <v>8686376</v>
      </c>
      <c r="G253" s="11">
        <v>23574274</v>
      </c>
      <c r="H253" s="12">
        <v>0.08</v>
      </c>
      <c r="I253" s="11">
        <v>11713362</v>
      </c>
      <c r="J253" s="11">
        <v>11860912</v>
      </c>
      <c r="K253" s="12">
        <v>98.76</v>
      </c>
      <c r="L253" s="12">
        <v>2.71</v>
      </c>
      <c r="M253" s="12">
        <v>651.28</v>
      </c>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row>
    <row r="254" spans="1:41" ht="12" hidden="1">
      <c r="A254" s="54" t="s">
        <v>288</v>
      </c>
      <c r="B254" s="10">
        <v>36197.0669</v>
      </c>
      <c r="C254" s="11">
        <v>368</v>
      </c>
      <c r="D254" s="11">
        <v>7760</v>
      </c>
      <c r="E254" s="11">
        <v>143556</v>
      </c>
      <c r="F254" s="11">
        <v>8694750</v>
      </c>
      <c r="G254" s="11">
        <v>23576705</v>
      </c>
      <c r="H254" s="12">
        <v>0.1</v>
      </c>
      <c r="I254" s="11">
        <v>11713231</v>
      </c>
      <c r="J254" s="11">
        <v>11863474</v>
      </c>
      <c r="K254" s="12">
        <v>98.73</v>
      </c>
      <c r="L254" s="12">
        <v>2.71</v>
      </c>
      <c r="M254" s="12">
        <v>651.34</v>
      </c>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row>
    <row r="255" spans="1:41" ht="12" hidden="1">
      <c r="A255" s="54" t="s">
        <v>337</v>
      </c>
      <c r="B255" s="10">
        <v>36197.0669</v>
      </c>
      <c r="C255" s="11">
        <v>368</v>
      </c>
      <c r="D255" s="11">
        <v>7760</v>
      </c>
      <c r="E255" s="11">
        <v>143563</v>
      </c>
      <c r="F255" s="11">
        <v>8708217</v>
      </c>
      <c r="G255" s="11">
        <v>23577271</v>
      </c>
      <c r="H255" s="12">
        <v>0.02</v>
      </c>
      <c r="I255" s="11">
        <v>11712364</v>
      </c>
      <c r="J255" s="11">
        <v>11864907</v>
      </c>
      <c r="K255" s="12">
        <v>98.71</v>
      </c>
      <c r="L255" s="12">
        <v>2.71</v>
      </c>
      <c r="M255" s="12">
        <v>651.36</v>
      </c>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row>
    <row r="256" spans="1:41" ht="12" hidden="1">
      <c r="A256" s="54" t="s">
        <v>75</v>
      </c>
      <c r="B256" s="10">
        <v>36197.0669</v>
      </c>
      <c r="C256" s="11">
        <v>368</v>
      </c>
      <c r="D256" s="11">
        <v>7760</v>
      </c>
      <c r="E256" s="11">
        <v>143573</v>
      </c>
      <c r="F256" s="11">
        <v>8722997</v>
      </c>
      <c r="G256" s="11">
        <v>23577488</v>
      </c>
      <c r="H256" s="12">
        <v>0.01</v>
      </c>
      <c r="I256" s="11">
        <v>11711347</v>
      </c>
      <c r="J256" s="11">
        <v>11866141</v>
      </c>
      <c r="K256" s="12">
        <v>98.7</v>
      </c>
      <c r="L256" s="12">
        <v>2.7</v>
      </c>
      <c r="M256" s="12">
        <v>651.36</v>
      </c>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row>
    <row r="257" spans="1:41" ht="12" hidden="1">
      <c r="A257" s="54" t="s">
        <v>76</v>
      </c>
      <c r="B257" s="10">
        <v>36197.0669</v>
      </c>
      <c r="C257" s="11">
        <v>368</v>
      </c>
      <c r="D257" s="11">
        <v>7760</v>
      </c>
      <c r="E257" s="11">
        <v>143573</v>
      </c>
      <c r="F257" s="11">
        <v>8723800</v>
      </c>
      <c r="G257" s="11">
        <v>23580833</v>
      </c>
      <c r="H257" s="12">
        <v>0.14</v>
      </c>
      <c r="I257" s="11">
        <v>11711609</v>
      </c>
      <c r="J257" s="11">
        <v>11869224</v>
      </c>
      <c r="K257" s="12">
        <v>98.67</v>
      </c>
      <c r="L257" s="12">
        <v>2.7</v>
      </c>
      <c r="M257" s="12">
        <v>651.46</v>
      </c>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row>
    <row r="258" spans="1:41" ht="12" hidden="1">
      <c r="A258" s="116" t="s">
        <v>77</v>
      </c>
      <c r="B258" s="10">
        <v>36197.0669</v>
      </c>
      <c r="C258" s="11">
        <v>368</v>
      </c>
      <c r="D258" s="11">
        <v>7760</v>
      </c>
      <c r="E258" s="11">
        <v>143574</v>
      </c>
      <c r="F258" s="11">
        <v>8726848</v>
      </c>
      <c r="G258" s="11">
        <v>23584865</v>
      </c>
      <c r="H258" s="12">
        <v>0.17</v>
      </c>
      <c r="I258" s="11">
        <v>11712269</v>
      </c>
      <c r="J258" s="11">
        <v>11872596</v>
      </c>
      <c r="K258" s="12">
        <v>98.65</v>
      </c>
      <c r="L258" s="12">
        <v>2.7</v>
      </c>
      <c r="M258" s="12">
        <v>651.57</v>
      </c>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row>
    <row r="259" spans="1:41" ht="12" hidden="1">
      <c r="A259" s="54" t="s">
        <v>167</v>
      </c>
      <c r="B259" s="10">
        <v>36197.0669</v>
      </c>
      <c r="C259" s="11">
        <v>368</v>
      </c>
      <c r="D259" s="11">
        <v>7760</v>
      </c>
      <c r="E259" s="11">
        <v>143574</v>
      </c>
      <c r="F259" s="11">
        <v>8734477</v>
      </c>
      <c r="G259" s="11">
        <v>23588932</v>
      </c>
      <c r="H259" s="12">
        <v>0.17</v>
      </c>
      <c r="I259" s="11">
        <v>11712913</v>
      </c>
      <c r="J259" s="11">
        <v>11876019</v>
      </c>
      <c r="K259" s="12">
        <v>98.63</v>
      </c>
      <c r="L259" s="12">
        <v>2.7</v>
      </c>
      <c r="M259" s="12">
        <v>651.68</v>
      </c>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row>
    <row r="260" spans="1:41" s="9" customFormat="1" ht="15" customHeight="1">
      <c r="A260" s="130" t="s">
        <v>631</v>
      </c>
      <c r="B260" s="131">
        <v>36197.0669</v>
      </c>
      <c r="C260" s="132">
        <v>368</v>
      </c>
      <c r="D260" s="132">
        <v>7760</v>
      </c>
      <c r="E260" s="132">
        <v>143647</v>
      </c>
      <c r="F260" s="132">
        <v>8832745</v>
      </c>
      <c r="G260" s="132">
        <v>23603121</v>
      </c>
      <c r="H260" s="133">
        <v>0.6</v>
      </c>
      <c r="I260" s="132">
        <v>11705186</v>
      </c>
      <c r="J260" s="132">
        <v>11897935</v>
      </c>
      <c r="K260" s="133">
        <v>98.38</v>
      </c>
      <c r="L260" s="133">
        <v>2.67</v>
      </c>
      <c r="M260" s="133">
        <v>652.07</v>
      </c>
      <c r="N260" s="8"/>
      <c r="O260" s="8"/>
      <c r="P260" s="21"/>
      <c r="Q260" s="21"/>
      <c r="R260" s="21"/>
      <c r="S260" s="21"/>
      <c r="T260" s="21"/>
      <c r="U260" s="21"/>
      <c r="V260" s="21"/>
      <c r="W260" s="21"/>
      <c r="X260" s="21"/>
      <c r="Y260" s="21"/>
      <c r="Z260" s="21"/>
      <c r="AA260" s="21"/>
      <c r="AB260" s="21"/>
      <c r="AC260" s="21"/>
      <c r="AD260" s="21"/>
      <c r="AE260" s="8"/>
      <c r="AF260" s="8"/>
      <c r="AG260" s="8"/>
      <c r="AH260" s="8"/>
      <c r="AI260" s="8"/>
      <c r="AJ260" s="8"/>
      <c r="AK260" s="8"/>
      <c r="AL260" s="8"/>
      <c r="AM260" s="8"/>
      <c r="AN260" s="8"/>
      <c r="AO260" s="8"/>
    </row>
    <row r="261" spans="1:41" ht="12" hidden="1">
      <c r="A261" s="134" t="s">
        <v>67</v>
      </c>
      <c r="B261" s="135">
        <v>36197.0669</v>
      </c>
      <c r="C261" s="136">
        <v>368</v>
      </c>
      <c r="D261" s="136">
        <v>7760</v>
      </c>
      <c r="E261" s="136">
        <v>143586</v>
      </c>
      <c r="F261" s="136">
        <v>8740977</v>
      </c>
      <c r="G261" s="136">
        <v>23590744</v>
      </c>
      <c r="H261" s="137">
        <v>0.08</v>
      </c>
      <c r="I261" s="136">
        <v>11712236</v>
      </c>
      <c r="J261" s="136">
        <v>11878508</v>
      </c>
      <c r="K261" s="137">
        <v>98.6</v>
      </c>
      <c r="L261" s="137">
        <v>2.7</v>
      </c>
      <c r="M261" s="137">
        <v>651.73</v>
      </c>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row>
    <row r="262" spans="1:41" ht="12" hidden="1">
      <c r="A262" s="134" t="s">
        <v>68</v>
      </c>
      <c r="B262" s="135">
        <v>36197.0669</v>
      </c>
      <c r="C262" s="136">
        <v>368</v>
      </c>
      <c r="D262" s="136">
        <v>7760</v>
      </c>
      <c r="E262" s="136">
        <v>143588</v>
      </c>
      <c r="F262" s="136">
        <v>8746680</v>
      </c>
      <c r="G262" s="136">
        <v>23590004</v>
      </c>
      <c r="H262" s="137">
        <v>-0.03</v>
      </c>
      <c r="I262" s="136">
        <v>11710952</v>
      </c>
      <c r="J262" s="136">
        <v>11879052</v>
      </c>
      <c r="K262" s="137">
        <v>98.58</v>
      </c>
      <c r="L262" s="137">
        <v>2.7</v>
      </c>
      <c r="M262" s="137">
        <v>651.71</v>
      </c>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row>
    <row r="263" spans="1:41" ht="12" hidden="1">
      <c r="A263" s="134" t="s">
        <v>69</v>
      </c>
      <c r="B263" s="135">
        <v>36197.0669</v>
      </c>
      <c r="C263" s="136">
        <v>368</v>
      </c>
      <c r="D263" s="136">
        <v>7760</v>
      </c>
      <c r="E263" s="136">
        <v>143588</v>
      </c>
      <c r="F263" s="136">
        <v>8754384</v>
      </c>
      <c r="G263" s="136">
        <v>23589192</v>
      </c>
      <c r="H263" s="137">
        <v>-0.03</v>
      </c>
      <c r="I263" s="136">
        <v>11709344</v>
      </c>
      <c r="J263" s="136">
        <v>11879848</v>
      </c>
      <c r="K263" s="137">
        <v>98.56</v>
      </c>
      <c r="L263" s="137">
        <v>2.69</v>
      </c>
      <c r="M263" s="137">
        <v>651.69</v>
      </c>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row>
    <row r="264" spans="1:41" ht="12" hidden="1">
      <c r="A264" s="134" t="s">
        <v>70</v>
      </c>
      <c r="B264" s="135">
        <v>36197.0669</v>
      </c>
      <c r="C264" s="136">
        <v>368</v>
      </c>
      <c r="D264" s="136">
        <v>7760</v>
      </c>
      <c r="E264" s="136">
        <v>143590</v>
      </c>
      <c r="F264" s="136">
        <v>8762104</v>
      </c>
      <c r="G264" s="136">
        <v>23589312</v>
      </c>
      <c r="H264" s="137">
        <v>0.01</v>
      </c>
      <c r="I264" s="136">
        <v>11708129</v>
      </c>
      <c r="J264" s="136">
        <v>11881183</v>
      </c>
      <c r="K264" s="137">
        <v>98.54</v>
      </c>
      <c r="L264" s="137">
        <v>2.69</v>
      </c>
      <c r="M264" s="137">
        <v>651.69</v>
      </c>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row>
    <row r="265" spans="1:41" ht="12" hidden="1">
      <c r="A265" s="138" t="s">
        <v>71</v>
      </c>
      <c r="B265" s="135">
        <v>36197.0669</v>
      </c>
      <c r="C265" s="136">
        <v>368</v>
      </c>
      <c r="D265" s="136">
        <v>7760</v>
      </c>
      <c r="E265" s="136">
        <v>143590</v>
      </c>
      <c r="F265" s="136">
        <v>8771842</v>
      </c>
      <c r="G265" s="136">
        <v>23589870</v>
      </c>
      <c r="H265" s="137">
        <v>0.02</v>
      </c>
      <c r="I265" s="136">
        <v>11707074</v>
      </c>
      <c r="J265" s="136">
        <v>11882796</v>
      </c>
      <c r="K265" s="137">
        <v>98.52</v>
      </c>
      <c r="L265" s="137">
        <v>2.69</v>
      </c>
      <c r="M265" s="137">
        <v>651.71</v>
      </c>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row>
    <row r="266" spans="1:41" ht="12" hidden="1">
      <c r="A266" s="138" t="s">
        <v>72</v>
      </c>
      <c r="B266" s="135">
        <v>36197.0669</v>
      </c>
      <c r="C266" s="136">
        <v>368</v>
      </c>
      <c r="D266" s="136">
        <v>7760</v>
      </c>
      <c r="E266" s="136">
        <v>143599</v>
      </c>
      <c r="F266" s="136">
        <v>8778661</v>
      </c>
      <c r="G266" s="136">
        <v>23591031</v>
      </c>
      <c r="H266" s="137">
        <v>0.05</v>
      </c>
      <c r="I266" s="136">
        <v>11706411</v>
      </c>
      <c r="J266" s="136">
        <v>11884620</v>
      </c>
      <c r="K266" s="137">
        <v>98.5</v>
      </c>
      <c r="L266" s="137">
        <v>2.69</v>
      </c>
      <c r="M266" s="137">
        <v>651.74</v>
      </c>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row>
    <row r="267" spans="1:41" ht="12" hidden="1">
      <c r="A267" s="138" t="s">
        <v>632</v>
      </c>
      <c r="B267" s="135">
        <v>36197.0669</v>
      </c>
      <c r="C267" s="136">
        <v>368</v>
      </c>
      <c r="D267" s="136">
        <v>7760</v>
      </c>
      <c r="E267" s="136">
        <v>143603</v>
      </c>
      <c r="F267" s="136">
        <v>8788954</v>
      </c>
      <c r="G267" s="136">
        <v>23592598</v>
      </c>
      <c r="H267" s="137">
        <v>0.07</v>
      </c>
      <c r="I267" s="136">
        <v>11705811</v>
      </c>
      <c r="J267" s="136">
        <v>11886787</v>
      </c>
      <c r="K267" s="137">
        <v>98.48</v>
      </c>
      <c r="L267" s="137">
        <v>2.68</v>
      </c>
      <c r="M267" s="137">
        <v>651.78</v>
      </c>
      <c r="N267" s="21"/>
      <c r="O267" s="21"/>
      <c r="P267" s="21"/>
      <c r="Q267" s="21"/>
      <c r="R267" s="8"/>
      <c r="S267" s="8"/>
      <c r="T267" s="8"/>
      <c r="U267" s="21"/>
      <c r="V267" s="21"/>
      <c r="W267" s="21"/>
      <c r="X267" s="21"/>
      <c r="Y267" s="21"/>
      <c r="Z267" s="21"/>
      <c r="AA267" s="21"/>
      <c r="AB267" s="21"/>
      <c r="AC267" s="21"/>
      <c r="AD267" s="21"/>
      <c r="AE267" s="21"/>
      <c r="AF267" s="21"/>
      <c r="AG267" s="21"/>
      <c r="AH267" s="21"/>
      <c r="AI267" s="21"/>
      <c r="AJ267" s="21"/>
      <c r="AK267" s="21"/>
      <c r="AL267" s="21"/>
      <c r="AM267" s="21"/>
      <c r="AN267" s="21"/>
      <c r="AO267" s="21"/>
    </row>
    <row r="268" spans="1:41" ht="12" hidden="1">
      <c r="A268" s="138" t="s">
        <v>633</v>
      </c>
      <c r="B268" s="135">
        <v>36197.0669</v>
      </c>
      <c r="C268" s="136">
        <v>368</v>
      </c>
      <c r="D268" s="136">
        <v>7760</v>
      </c>
      <c r="E268" s="136">
        <v>143646</v>
      </c>
      <c r="F268" s="136">
        <v>8802401</v>
      </c>
      <c r="G268" s="136">
        <v>23593794</v>
      </c>
      <c r="H268" s="137">
        <v>0.05</v>
      </c>
      <c r="I268" s="136">
        <v>11705234</v>
      </c>
      <c r="J268" s="136">
        <v>11888560</v>
      </c>
      <c r="K268" s="137">
        <v>98.46</v>
      </c>
      <c r="L268" s="137">
        <v>2.68</v>
      </c>
      <c r="M268" s="137">
        <v>651.82</v>
      </c>
      <c r="N268" s="21"/>
      <c r="O268" s="21"/>
      <c r="P268" s="21"/>
      <c r="Q268" s="21"/>
      <c r="R268" s="8"/>
      <c r="S268" s="8"/>
      <c r="T268" s="8"/>
      <c r="U268" s="21"/>
      <c r="V268" s="21"/>
      <c r="W268" s="21"/>
      <c r="X268" s="21"/>
      <c r="Y268" s="21"/>
      <c r="Z268" s="21"/>
      <c r="AA268" s="21"/>
      <c r="AB268" s="21"/>
      <c r="AC268" s="21"/>
      <c r="AD268" s="21"/>
      <c r="AE268" s="21"/>
      <c r="AF268" s="21"/>
      <c r="AG268" s="21"/>
      <c r="AH268" s="21"/>
      <c r="AI268" s="21"/>
      <c r="AJ268" s="21"/>
      <c r="AK268" s="21"/>
      <c r="AL268" s="21"/>
      <c r="AM268" s="21"/>
      <c r="AN268" s="21"/>
      <c r="AO268" s="21"/>
    </row>
    <row r="269" spans="1:41" ht="12" hidden="1">
      <c r="A269" s="138" t="s">
        <v>634</v>
      </c>
      <c r="B269" s="135">
        <v>36197.0669</v>
      </c>
      <c r="C269" s="136">
        <v>368</v>
      </c>
      <c r="D269" s="136">
        <v>7760</v>
      </c>
      <c r="E269" s="136">
        <v>143647</v>
      </c>
      <c r="F269" s="136">
        <v>8824319</v>
      </c>
      <c r="G269" s="136">
        <v>23593783</v>
      </c>
      <c r="H269" s="137">
        <v>0</v>
      </c>
      <c r="I269" s="136">
        <v>11704227</v>
      </c>
      <c r="J269" s="136">
        <v>11889556</v>
      </c>
      <c r="K269" s="137">
        <v>98.44</v>
      </c>
      <c r="L269" s="137">
        <v>2.67</v>
      </c>
      <c r="M269" s="137">
        <v>651.81</v>
      </c>
      <c r="N269" s="21"/>
      <c r="O269" s="21"/>
      <c r="P269" s="21"/>
      <c r="Q269" s="21"/>
      <c r="R269" s="8"/>
      <c r="S269" s="8"/>
      <c r="T269" s="8"/>
      <c r="U269" s="21"/>
      <c r="V269" s="21"/>
      <c r="W269" s="21"/>
      <c r="X269" s="21"/>
      <c r="Y269" s="21"/>
      <c r="Z269" s="21"/>
      <c r="AA269" s="21"/>
      <c r="AB269" s="21"/>
      <c r="AC269" s="21"/>
      <c r="AD269" s="21"/>
      <c r="AE269" s="21"/>
      <c r="AF269" s="21"/>
      <c r="AG269" s="21"/>
      <c r="AH269" s="21"/>
      <c r="AI269" s="21"/>
      <c r="AJ269" s="21"/>
      <c r="AK269" s="21"/>
      <c r="AL269" s="21"/>
      <c r="AM269" s="21"/>
      <c r="AN269" s="21"/>
      <c r="AO269" s="21"/>
    </row>
    <row r="270" spans="1:41" ht="12">
      <c r="A270" s="134" t="s">
        <v>635</v>
      </c>
      <c r="B270" s="135">
        <v>36197.0669</v>
      </c>
      <c r="C270" s="136">
        <v>368</v>
      </c>
      <c r="D270" s="136">
        <v>7760</v>
      </c>
      <c r="E270" s="136">
        <v>143647</v>
      </c>
      <c r="F270" s="136">
        <v>8826808</v>
      </c>
      <c r="G270" s="136">
        <v>23596266</v>
      </c>
      <c r="H270" s="139">
        <v>0.11</v>
      </c>
      <c r="I270" s="136">
        <v>11704142</v>
      </c>
      <c r="J270" s="136">
        <v>11892124</v>
      </c>
      <c r="K270" s="137">
        <v>98.42</v>
      </c>
      <c r="L270" s="137">
        <v>2.67</v>
      </c>
      <c r="M270" s="137">
        <v>651.88</v>
      </c>
      <c r="N270" s="21"/>
      <c r="O270" s="79"/>
      <c r="P270" s="21"/>
      <c r="Q270" s="21"/>
      <c r="R270" s="8"/>
      <c r="S270" s="8"/>
      <c r="T270" s="8"/>
      <c r="U270" s="21"/>
      <c r="V270" s="21"/>
      <c r="W270" s="21"/>
      <c r="X270" s="21"/>
      <c r="Y270" s="21"/>
      <c r="Z270" s="21"/>
      <c r="AA270" s="21"/>
      <c r="AB270" s="21"/>
      <c r="AC270" s="21"/>
      <c r="AD270" s="21"/>
      <c r="AE270" s="21"/>
      <c r="AF270" s="21"/>
      <c r="AG270" s="21"/>
      <c r="AH270" s="21"/>
      <c r="AI270" s="21"/>
      <c r="AJ270" s="21"/>
      <c r="AK270" s="21"/>
      <c r="AL270" s="21"/>
      <c r="AM270" s="21"/>
      <c r="AN270" s="21"/>
      <c r="AO270" s="21"/>
    </row>
    <row r="271" spans="1:41" ht="12">
      <c r="A271" s="134" t="s">
        <v>638</v>
      </c>
      <c r="B271" s="135">
        <v>36197.0669</v>
      </c>
      <c r="C271" s="136">
        <v>368</v>
      </c>
      <c r="D271" s="136">
        <v>7760</v>
      </c>
      <c r="E271" s="136">
        <v>143647</v>
      </c>
      <c r="F271" s="136">
        <v>8830422</v>
      </c>
      <c r="G271" s="136">
        <v>23598776</v>
      </c>
      <c r="H271" s="139">
        <v>0.11</v>
      </c>
      <c r="I271" s="136">
        <v>11704260</v>
      </c>
      <c r="J271" s="136">
        <v>11894516</v>
      </c>
      <c r="K271" s="137">
        <v>98.4</v>
      </c>
      <c r="L271" s="137">
        <v>2.67</v>
      </c>
      <c r="M271" s="137">
        <v>651.95</v>
      </c>
      <c r="N271" s="21"/>
      <c r="O271" s="79"/>
      <c r="P271" s="21"/>
      <c r="Q271" s="21"/>
      <c r="R271" s="8"/>
      <c r="S271" s="8"/>
      <c r="T271" s="8"/>
      <c r="U271" s="21"/>
      <c r="V271" s="21"/>
      <c r="W271" s="21"/>
      <c r="X271" s="21"/>
      <c r="Y271" s="21"/>
      <c r="Z271" s="21"/>
      <c r="AA271" s="21"/>
      <c r="AB271" s="21"/>
      <c r="AC271" s="21"/>
      <c r="AD271" s="21"/>
      <c r="AE271" s="21"/>
      <c r="AF271" s="21"/>
      <c r="AG271" s="21"/>
      <c r="AH271" s="21"/>
      <c r="AI271" s="21"/>
      <c r="AJ271" s="21"/>
      <c r="AK271" s="21"/>
      <c r="AL271" s="21"/>
      <c r="AM271" s="21"/>
      <c r="AN271" s="21"/>
      <c r="AO271" s="21"/>
    </row>
    <row r="272" spans="1:41" ht="12">
      <c r="A272" s="116" t="s">
        <v>167</v>
      </c>
      <c r="B272" s="135">
        <v>36197.0669</v>
      </c>
      <c r="C272" s="136">
        <v>368</v>
      </c>
      <c r="D272" s="136">
        <v>7760</v>
      </c>
      <c r="E272" s="136">
        <v>143647</v>
      </c>
      <c r="F272" s="136">
        <v>8832745</v>
      </c>
      <c r="G272" s="136">
        <v>23603121</v>
      </c>
      <c r="H272" s="139">
        <v>0.18</v>
      </c>
      <c r="I272" s="136">
        <v>11705186</v>
      </c>
      <c r="J272" s="136">
        <v>11897935</v>
      </c>
      <c r="K272" s="137">
        <v>98.38</v>
      </c>
      <c r="L272" s="137">
        <v>2.67</v>
      </c>
      <c r="M272" s="137">
        <v>652.07</v>
      </c>
      <c r="N272" s="21"/>
      <c r="O272" s="79"/>
      <c r="P272" s="21"/>
      <c r="Q272" s="21"/>
      <c r="R272" s="8"/>
      <c r="S272" s="8"/>
      <c r="T272" s="8"/>
      <c r="U272" s="21"/>
      <c r="V272" s="21"/>
      <c r="W272" s="21"/>
      <c r="X272" s="21"/>
      <c r="Y272" s="21"/>
      <c r="Z272" s="21"/>
      <c r="AA272" s="21"/>
      <c r="AB272" s="21"/>
      <c r="AC272" s="21"/>
      <c r="AD272" s="21"/>
      <c r="AE272" s="21"/>
      <c r="AF272" s="21"/>
      <c r="AG272" s="21"/>
      <c r="AH272" s="21"/>
      <c r="AI272" s="21"/>
      <c r="AJ272" s="21"/>
      <c r="AK272" s="21"/>
      <c r="AL272" s="21"/>
      <c r="AM272" s="21"/>
      <c r="AN272" s="21"/>
      <c r="AO272" s="21"/>
    </row>
    <row r="273" spans="1:41" s="9" customFormat="1" ht="15" customHeight="1">
      <c r="A273" s="130" t="s">
        <v>641</v>
      </c>
      <c r="B273" s="131">
        <v>36197.0669</v>
      </c>
      <c r="C273" s="132">
        <v>368</v>
      </c>
      <c r="D273" s="132">
        <v>7760</v>
      </c>
      <c r="E273" s="132">
        <v>143714</v>
      </c>
      <c r="F273" s="132">
        <v>8923738</v>
      </c>
      <c r="G273" s="132">
        <v>23566471</v>
      </c>
      <c r="H273" s="133">
        <v>-1.55</v>
      </c>
      <c r="I273" s="132">
        <v>11677788</v>
      </c>
      <c r="J273" s="132">
        <v>11888683</v>
      </c>
      <c r="K273" s="133">
        <v>98.23</v>
      </c>
      <c r="L273" s="133">
        <v>2.64</v>
      </c>
      <c r="M273" s="133">
        <v>651.06</v>
      </c>
      <c r="N273" s="143"/>
      <c r="O273" s="8"/>
      <c r="P273" s="21"/>
      <c r="Q273" s="21"/>
      <c r="R273" s="21"/>
      <c r="S273" s="21"/>
      <c r="T273" s="21"/>
      <c r="U273" s="21"/>
      <c r="V273" s="21"/>
      <c r="W273" s="21"/>
      <c r="X273" s="21"/>
      <c r="Y273" s="21"/>
      <c r="Z273" s="21"/>
      <c r="AA273" s="21"/>
      <c r="AB273" s="21"/>
      <c r="AC273" s="21"/>
      <c r="AD273" s="21"/>
      <c r="AE273" s="8"/>
      <c r="AF273" s="8"/>
      <c r="AG273" s="8"/>
      <c r="AH273" s="8"/>
      <c r="AI273" s="8"/>
      <c r="AJ273" s="8"/>
      <c r="AK273" s="8"/>
      <c r="AL273" s="8"/>
      <c r="AM273" s="8"/>
      <c r="AN273" s="8"/>
      <c r="AO273" s="8"/>
    </row>
    <row r="274" spans="1:41" ht="12">
      <c r="A274" s="134" t="s">
        <v>67</v>
      </c>
      <c r="B274" s="135">
        <v>36197.0669</v>
      </c>
      <c r="C274" s="136">
        <v>368</v>
      </c>
      <c r="D274" s="136">
        <v>7760</v>
      </c>
      <c r="E274" s="136">
        <v>143653</v>
      </c>
      <c r="F274" s="136">
        <v>8835281</v>
      </c>
      <c r="G274" s="136">
        <v>23604265</v>
      </c>
      <c r="H274" s="137">
        <v>0.05</v>
      </c>
      <c r="I274" s="136">
        <v>11704308</v>
      </c>
      <c r="J274" s="136">
        <v>11899957</v>
      </c>
      <c r="K274" s="137">
        <v>98.36</v>
      </c>
      <c r="L274" s="137">
        <v>2.67</v>
      </c>
      <c r="M274" s="137">
        <v>652.1</v>
      </c>
      <c r="N274" s="143"/>
      <c r="O274" s="8"/>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row>
    <row r="275" spans="1:41" ht="12">
      <c r="A275" s="134" t="s">
        <v>656</v>
      </c>
      <c r="B275" s="135">
        <v>36197.0669</v>
      </c>
      <c r="C275" s="136">
        <v>368</v>
      </c>
      <c r="D275" s="136">
        <v>7760</v>
      </c>
      <c r="E275" s="136">
        <v>143654</v>
      </c>
      <c r="F275" s="136">
        <v>8841182</v>
      </c>
      <c r="G275" s="136">
        <v>23600903</v>
      </c>
      <c r="H275" s="137">
        <v>-0.14</v>
      </c>
      <c r="I275" s="136">
        <v>11701322</v>
      </c>
      <c r="J275" s="136">
        <v>11899581</v>
      </c>
      <c r="K275" s="137">
        <v>98.33</v>
      </c>
      <c r="L275" s="137">
        <v>2.67</v>
      </c>
      <c r="M275" s="137">
        <v>652.01</v>
      </c>
      <c r="N275" s="143"/>
      <c r="O275" s="8"/>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row>
    <row r="276" spans="1:41" ht="12">
      <c r="A276" s="138" t="s">
        <v>69</v>
      </c>
      <c r="B276" s="135">
        <v>36197.0669</v>
      </c>
      <c r="C276" s="136">
        <v>368</v>
      </c>
      <c r="D276" s="136">
        <v>7760</v>
      </c>
      <c r="E276" s="136">
        <v>143659</v>
      </c>
      <c r="F276" s="136">
        <v>8848368</v>
      </c>
      <c r="G276" s="136">
        <v>23596493</v>
      </c>
      <c r="H276" s="137">
        <v>-0.19</v>
      </c>
      <c r="I276" s="136">
        <v>11697977</v>
      </c>
      <c r="J276" s="136">
        <v>11898516</v>
      </c>
      <c r="K276" s="137">
        <v>98.31</v>
      </c>
      <c r="L276" s="137">
        <v>2.67</v>
      </c>
      <c r="M276" s="137">
        <v>651.89</v>
      </c>
      <c r="N276" s="143"/>
      <c r="O276" s="8"/>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row>
    <row r="277" spans="1:41" ht="12">
      <c r="A277" s="138" t="s">
        <v>70</v>
      </c>
      <c r="B277" s="135">
        <v>36197.0669</v>
      </c>
      <c r="C277" s="136">
        <v>368</v>
      </c>
      <c r="D277" s="136">
        <v>7760</v>
      </c>
      <c r="E277" s="136">
        <v>143659</v>
      </c>
      <c r="F277" s="136">
        <v>8854938</v>
      </c>
      <c r="G277" s="136">
        <v>23591920</v>
      </c>
      <c r="H277" s="137">
        <v>-0.19</v>
      </c>
      <c r="I277" s="136">
        <v>11694751</v>
      </c>
      <c r="J277" s="136">
        <v>11897169</v>
      </c>
      <c r="K277" s="137">
        <v>98.3</v>
      </c>
      <c r="L277" s="137">
        <v>2.66</v>
      </c>
      <c r="M277" s="137">
        <v>651.76</v>
      </c>
      <c r="N277" s="143"/>
      <c r="O277" s="8"/>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row>
    <row r="278" spans="1:41" ht="12">
      <c r="A278" s="138" t="s">
        <v>71</v>
      </c>
      <c r="B278" s="135">
        <v>36197.0669</v>
      </c>
      <c r="C278" s="136">
        <v>368</v>
      </c>
      <c r="D278" s="136">
        <v>7760</v>
      </c>
      <c r="E278" s="136">
        <v>143664</v>
      </c>
      <c r="F278" s="136">
        <v>8865759</v>
      </c>
      <c r="G278" s="136">
        <v>23586562</v>
      </c>
      <c r="H278" s="137">
        <v>-0.23</v>
      </c>
      <c r="I278" s="136">
        <v>11691334</v>
      </c>
      <c r="J278" s="136">
        <v>11895228</v>
      </c>
      <c r="K278" s="137">
        <v>98.29</v>
      </c>
      <c r="L278" s="137">
        <v>2.66</v>
      </c>
      <c r="M278" s="137">
        <v>651.62</v>
      </c>
      <c r="N278" s="143"/>
      <c r="O278" s="8"/>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row>
    <row r="279" spans="1:41" ht="12">
      <c r="A279" s="138" t="s">
        <v>72</v>
      </c>
      <c r="B279" s="135">
        <v>36197.0669</v>
      </c>
      <c r="C279" s="136">
        <v>368</v>
      </c>
      <c r="D279" s="136">
        <v>7760</v>
      </c>
      <c r="E279" s="136">
        <v>143668</v>
      </c>
      <c r="F279" s="136">
        <v>8874204</v>
      </c>
      <c r="G279" s="136">
        <v>23583823</v>
      </c>
      <c r="H279" s="137">
        <v>-0.12</v>
      </c>
      <c r="I279" s="136">
        <v>11689221</v>
      </c>
      <c r="J279" s="136">
        <v>11894602</v>
      </c>
      <c r="K279" s="137">
        <v>98.27</v>
      </c>
      <c r="L279" s="137">
        <v>2.66</v>
      </c>
      <c r="M279" s="137">
        <v>651.54</v>
      </c>
      <c r="N279" s="143"/>
      <c r="O279" s="8"/>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row>
    <row r="280" spans="1:41" ht="12">
      <c r="A280" s="138" t="s">
        <v>657</v>
      </c>
      <c r="B280" s="135">
        <v>36197.0669</v>
      </c>
      <c r="C280" s="136">
        <v>368</v>
      </c>
      <c r="D280" s="136">
        <v>7760</v>
      </c>
      <c r="E280" s="136">
        <v>143673</v>
      </c>
      <c r="F280" s="136">
        <v>8884763</v>
      </c>
      <c r="G280" s="136">
        <v>23578705</v>
      </c>
      <c r="H280" s="137">
        <v>-0.22</v>
      </c>
      <c r="I280" s="136">
        <v>11685947</v>
      </c>
      <c r="J280" s="136">
        <v>11892758</v>
      </c>
      <c r="K280" s="137">
        <v>98.26</v>
      </c>
      <c r="L280" s="137">
        <v>2.65</v>
      </c>
      <c r="M280" s="137">
        <v>651.4</v>
      </c>
      <c r="N280" s="143"/>
      <c r="O280" s="8"/>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row>
    <row r="281" spans="1:41" ht="12">
      <c r="A281" s="138" t="s">
        <v>633</v>
      </c>
      <c r="B281" s="135">
        <v>36197.0669</v>
      </c>
      <c r="C281" s="136">
        <v>368</v>
      </c>
      <c r="D281" s="136">
        <v>7760</v>
      </c>
      <c r="E281" s="136">
        <v>143684</v>
      </c>
      <c r="F281" s="136">
        <v>8903119</v>
      </c>
      <c r="G281" s="136">
        <v>23574334</v>
      </c>
      <c r="H281" s="137">
        <v>-0.19</v>
      </c>
      <c r="I281" s="136">
        <v>11683160</v>
      </c>
      <c r="J281" s="136">
        <v>11891174</v>
      </c>
      <c r="K281" s="137">
        <v>98.25</v>
      </c>
      <c r="L281" s="137">
        <v>2.65</v>
      </c>
      <c r="M281" s="137">
        <v>651.28</v>
      </c>
      <c r="N281" s="143"/>
      <c r="O281" s="8"/>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row>
    <row r="282" spans="1:41" ht="12">
      <c r="A282" s="138" t="s">
        <v>634</v>
      </c>
      <c r="B282" s="135">
        <v>36197.0669</v>
      </c>
      <c r="C282" s="136">
        <v>368</v>
      </c>
      <c r="D282" s="136">
        <v>7760</v>
      </c>
      <c r="E282" s="136">
        <v>143709</v>
      </c>
      <c r="F282" s="136">
        <v>8921682</v>
      </c>
      <c r="G282" s="136">
        <v>23568378</v>
      </c>
      <c r="H282" s="137">
        <v>-0.25</v>
      </c>
      <c r="I282" s="136">
        <v>11679669</v>
      </c>
      <c r="J282" s="136">
        <v>11888709</v>
      </c>
      <c r="K282" s="137">
        <v>98.24</v>
      </c>
      <c r="L282" s="137">
        <v>2.64</v>
      </c>
      <c r="M282" s="137">
        <v>651.11</v>
      </c>
      <c r="N282" s="143"/>
      <c r="O282" s="8"/>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row>
    <row r="283" spans="1:41" ht="12">
      <c r="A283" s="138" t="s">
        <v>635</v>
      </c>
      <c r="B283" s="135">
        <v>36197.0669</v>
      </c>
      <c r="C283" s="136">
        <v>368</v>
      </c>
      <c r="D283" s="136">
        <v>7760</v>
      </c>
      <c r="E283" s="136">
        <v>143714</v>
      </c>
      <c r="F283" s="136">
        <v>8923738</v>
      </c>
      <c r="G283" s="136">
        <v>23566471</v>
      </c>
      <c r="H283" s="137">
        <v>-0.08</v>
      </c>
      <c r="I283" s="136">
        <v>11677788</v>
      </c>
      <c r="J283" s="136">
        <v>11888683</v>
      </c>
      <c r="K283" s="137">
        <v>98.23</v>
      </c>
      <c r="L283" s="137">
        <v>2.64</v>
      </c>
      <c r="M283" s="137">
        <v>651.06</v>
      </c>
      <c r="N283" s="143"/>
      <c r="O283" s="8"/>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row>
    <row r="284" spans="1:41" ht="12">
      <c r="A284" s="145" t="s">
        <v>52</v>
      </c>
      <c r="B284" s="146"/>
      <c r="C284" s="146"/>
      <c r="D284" s="146"/>
      <c r="E284" s="146"/>
      <c r="F284" s="146"/>
      <c r="G284" s="146"/>
      <c r="H284" s="146"/>
      <c r="I284" s="146"/>
      <c r="J284" s="146"/>
      <c r="K284" s="146"/>
      <c r="L284" s="146"/>
      <c r="M284" s="146"/>
      <c r="N284" s="21"/>
      <c r="O284" s="21"/>
      <c r="P284" s="21"/>
      <c r="Q284" s="21"/>
      <c r="R284" s="8"/>
      <c r="S284" s="8"/>
      <c r="T284" s="8"/>
      <c r="U284" s="21"/>
      <c r="V284" s="21"/>
      <c r="W284" s="21"/>
      <c r="X284" s="21"/>
      <c r="Y284" s="21"/>
      <c r="Z284" s="21"/>
      <c r="AA284" s="21"/>
      <c r="AB284" s="21"/>
      <c r="AC284" s="21"/>
      <c r="AD284" s="21"/>
      <c r="AE284" s="21"/>
      <c r="AF284" s="21"/>
      <c r="AG284" s="21"/>
      <c r="AH284" s="21"/>
      <c r="AI284" s="21"/>
      <c r="AJ284" s="21"/>
      <c r="AK284" s="21"/>
      <c r="AL284" s="21"/>
      <c r="AM284" s="21"/>
      <c r="AN284" s="21"/>
      <c r="AO284" s="21"/>
    </row>
    <row r="285" spans="1:41" ht="12">
      <c r="A285" s="68" t="s">
        <v>139</v>
      </c>
      <c r="B285" s="21"/>
      <c r="C285" s="21"/>
      <c r="D285" s="21"/>
      <c r="E285" s="21"/>
      <c r="F285" s="21"/>
      <c r="G285" s="79"/>
      <c r="H285" s="21"/>
      <c r="I285" s="21"/>
      <c r="J285" s="21"/>
      <c r="K285" s="21"/>
      <c r="L285" s="21"/>
      <c r="M285" s="21"/>
      <c r="N285" s="21"/>
      <c r="O285" s="21"/>
      <c r="P285" s="21"/>
      <c r="Q285" s="21"/>
      <c r="R285" s="8"/>
      <c r="S285" s="8"/>
      <c r="T285" s="8"/>
      <c r="U285" s="21"/>
      <c r="V285" s="21"/>
      <c r="W285" s="21"/>
      <c r="X285" s="21"/>
      <c r="Y285" s="21"/>
      <c r="Z285" s="21"/>
      <c r="AA285" s="21"/>
      <c r="AB285" s="21"/>
      <c r="AC285" s="21"/>
      <c r="AD285" s="21"/>
      <c r="AE285" s="21"/>
      <c r="AF285" s="21"/>
      <c r="AG285" s="21"/>
      <c r="AH285" s="21"/>
      <c r="AI285" s="21"/>
      <c r="AJ285" s="21"/>
      <c r="AK285" s="21"/>
      <c r="AL285" s="21"/>
      <c r="AM285" s="21"/>
      <c r="AN285" s="21"/>
      <c r="AO285" s="21"/>
    </row>
    <row r="286" spans="1:41" ht="12">
      <c r="A286" s="90" t="s">
        <v>624</v>
      </c>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row>
    <row r="287" spans="1:41" ht="12">
      <c r="A287" s="90" t="s">
        <v>428</v>
      </c>
      <c r="B287" s="84"/>
      <c r="C287" s="85"/>
      <c r="D287" s="85"/>
      <c r="E287" s="85"/>
      <c r="F287" s="85"/>
      <c r="G287" s="85"/>
      <c r="H287" s="86"/>
      <c r="I287" s="85"/>
      <c r="J287" s="85"/>
      <c r="K287" s="87"/>
      <c r="L287" s="87"/>
      <c r="M287" s="87"/>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row>
    <row r="288" spans="1:41" ht="12">
      <c r="A288" s="97" t="s">
        <v>473</v>
      </c>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row>
    <row r="289" spans="1:41" ht="12">
      <c r="A289" s="97" t="s">
        <v>474</v>
      </c>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row>
    <row r="290" spans="1:41" s="113" customFormat="1" ht="12">
      <c r="A290" s="97" t="s">
        <v>590</v>
      </c>
      <c r="B290" s="111"/>
      <c r="C290" s="111"/>
      <c r="D290" s="111"/>
      <c r="E290" s="111"/>
      <c r="F290" s="111"/>
      <c r="G290" s="111"/>
      <c r="H290" s="111"/>
      <c r="I290" s="111"/>
      <c r="J290" s="111"/>
      <c r="K290" s="111"/>
      <c r="L290" s="111"/>
      <c r="M290" s="111"/>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c r="AO290" s="112"/>
    </row>
    <row r="291" spans="1:41" s="113" customFormat="1" ht="12">
      <c r="A291" s="97" t="s">
        <v>604</v>
      </c>
      <c r="B291" s="111"/>
      <c r="C291" s="111"/>
      <c r="D291" s="111"/>
      <c r="E291" s="111"/>
      <c r="F291" s="111"/>
      <c r="G291" s="111"/>
      <c r="H291" s="111"/>
      <c r="I291" s="111"/>
      <c r="J291" s="111"/>
      <c r="K291" s="111"/>
      <c r="L291" s="111"/>
      <c r="M291" s="111"/>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c r="AO291" s="112"/>
    </row>
    <row r="292" spans="1:41" s="113" customFormat="1" ht="12">
      <c r="A292" s="97" t="s">
        <v>658</v>
      </c>
      <c r="B292" s="111"/>
      <c r="C292" s="111"/>
      <c r="D292" s="111"/>
      <c r="E292" s="111"/>
      <c r="F292" s="111"/>
      <c r="G292" s="111"/>
      <c r="H292" s="111"/>
      <c r="I292" s="111"/>
      <c r="J292" s="111"/>
      <c r="K292" s="111"/>
      <c r="L292" s="111"/>
      <c r="M292" s="111"/>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c r="AO292" s="112"/>
    </row>
    <row r="293" spans="1:41" s="113" customFormat="1" ht="12">
      <c r="A293" s="97" t="s">
        <v>627</v>
      </c>
      <c r="B293" s="111"/>
      <c r="C293" s="111"/>
      <c r="D293" s="111"/>
      <c r="E293" s="111"/>
      <c r="F293" s="111"/>
      <c r="G293" s="111"/>
      <c r="H293" s="111"/>
      <c r="I293" s="111"/>
      <c r="J293" s="111"/>
      <c r="K293" s="111"/>
      <c r="L293" s="111"/>
      <c r="M293" s="111"/>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c r="AO293" s="112"/>
    </row>
    <row r="294" spans="1:41" s="86" customFormat="1" ht="12" customHeight="1">
      <c r="A294" s="109" t="s">
        <v>529</v>
      </c>
      <c r="B294" s="110">
        <v>44145</v>
      </c>
      <c r="C294" s="106"/>
      <c r="D294" s="106"/>
      <c r="E294" s="106"/>
      <c r="F294" s="106"/>
      <c r="G294" s="106"/>
      <c r="H294" s="106"/>
      <c r="I294" s="106"/>
      <c r="J294" s="106"/>
      <c r="K294" s="106"/>
      <c r="L294" s="106"/>
      <c r="M294" s="106"/>
      <c r="N294" s="96"/>
      <c r="O294" s="96"/>
      <c r="P294" s="96"/>
      <c r="Q294" s="96"/>
      <c r="R294" s="96"/>
      <c r="S294" s="96"/>
      <c r="T294" s="96"/>
      <c r="U294" s="96"/>
      <c r="V294" s="96"/>
      <c r="W294" s="96"/>
      <c r="X294" s="96"/>
      <c r="Y294" s="96"/>
      <c r="Z294" s="96"/>
      <c r="AA294" s="96"/>
      <c r="AB294" s="96"/>
      <c r="AC294" s="96"/>
      <c r="AD294" s="96"/>
      <c r="AE294" s="96"/>
      <c r="AF294" s="96"/>
      <c r="AG294" s="96"/>
      <c r="AH294" s="96"/>
      <c r="AI294" s="96"/>
      <c r="AJ294" s="96"/>
      <c r="AK294" s="96"/>
      <c r="AL294" s="96"/>
      <c r="AM294" s="96"/>
      <c r="AN294" s="96"/>
      <c r="AO294" s="96"/>
    </row>
    <row r="295" spans="2:41" ht="12">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row>
    <row r="298" spans="2:13" ht="12">
      <c r="B298" s="142"/>
      <c r="C298" s="142"/>
      <c r="D298" s="142"/>
      <c r="E298" s="142"/>
      <c r="F298" s="142"/>
      <c r="G298" s="142"/>
      <c r="H298" s="142"/>
      <c r="I298" s="142"/>
      <c r="J298" s="142"/>
      <c r="K298" s="142"/>
      <c r="L298" s="141"/>
      <c r="M298" s="141"/>
    </row>
    <row r="299" spans="2:11" ht="12">
      <c r="B299" s="142"/>
      <c r="C299" s="142"/>
      <c r="D299" s="142"/>
      <c r="E299" s="142"/>
      <c r="F299" s="142"/>
      <c r="G299" s="142"/>
      <c r="H299" s="142"/>
      <c r="I299" s="142"/>
      <c r="J299" s="142"/>
      <c r="K299" s="142"/>
    </row>
    <row r="303" spans="2:13" ht="12">
      <c r="B303" s="141"/>
      <c r="C303" s="141"/>
      <c r="D303" s="141"/>
      <c r="E303" s="141"/>
      <c r="F303" s="141"/>
      <c r="G303" s="141"/>
      <c r="H303" s="141"/>
      <c r="I303" s="141"/>
      <c r="J303" s="141"/>
      <c r="K303" s="141"/>
      <c r="L303" s="141"/>
      <c r="M303" s="141"/>
    </row>
    <row r="304" spans="2:13" ht="12">
      <c r="B304" s="141"/>
      <c r="C304" s="141"/>
      <c r="D304" s="141"/>
      <c r="E304" s="141"/>
      <c r="F304" s="141"/>
      <c r="G304" s="141"/>
      <c r="H304" s="141"/>
      <c r="I304" s="141"/>
      <c r="J304" s="141"/>
      <c r="K304" s="141"/>
      <c r="L304" s="141"/>
      <c r="M304" s="141"/>
    </row>
  </sheetData>
  <sheetProtection/>
  <mergeCells count="2">
    <mergeCell ref="A1:M1"/>
    <mergeCell ref="A284:M284"/>
  </mergeCells>
  <printOptions/>
  <pageMargins left="0.3937007874015748" right="0.3937007874015748" top="0.984251968503937" bottom="0.984251968503937" header="0.5118110236220472" footer="0.5118110236220472"/>
  <pageSetup fitToHeight="1" fitToWidth="1" horizontalDpi="600" verticalDpi="600" orientation="portrait" paperSize="9" scale="74"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AO58"/>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2" sqref="A2:M2"/>
    </sheetView>
  </sheetViews>
  <sheetFormatPr defaultColWidth="9.33203125" defaultRowHeight="12"/>
  <cols>
    <col min="1" max="1" width="23.66015625" style="44" customWidth="1"/>
    <col min="2" max="2" width="13.16015625" style="44" customWidth="1"/>
    <col min="3" max="3" width="14.5" style="44" customWidth="1"/>
    <col min="4" max="4" width="9" style="44" customWidth="1"/>
    <col min="5" max="5" width="9.83203125" style="44" customWidth="1"/>
    <col min="6" max="6" width="10.33203125" style="44" customWidth="1"/>
    <col min="7" max="7" width="12" style="44" customWidth="1"/>
    <col min="8" max="8" width="10.66015625" style="44" customWidth="1"/>
    <col min="9" max="10" width="11.16015625" style="44" customWidth="1"/>
    <col min="11" max="11" width="10.66015625" style="44" customWidth="1"/>
    <col min="12" max="12" width="12.66015625" style="44" customWidth="1"/>
    <col min="13" max="13" width="15.5" style="44" customWidth="1"/>
    <col min="14" max="16384" width="9.33203125" style="44" customWidth="1"/>
  </cols>
  <sheetData>
    <row r="1" spans="1:13" s="69" customFormat="1" ht="24.75" customHeight="1">
      <c r="A1" s="147" t="s">
        <v>477</v>
      </c>
      <c r="B1" s="147"/>
      <c r="C1" s="147"/>
      <c r="D1" s="147"/>
      <c r="E1" s="147"/>
      <c r="F1" s="147"/>
      <c r="G1" s="147"/>
      <c r="H1" s="147"/>
      <c r="I1" s="147"/>
      <c r="J1" s="147"/>
      <c r="K1" s="147"/>
      <c r="L1" s="147"/>
      <c r="M1" s="147"/>
    </row>
    <row r="2" spans="1:13" s="94" customFormat="1" ht="12" customHeight="1">
      <c r="A2" s="148" t="s">
        <v>528</v>
      </c>
      <c r="B2" s="149"/>
      <c r="C2" s="149"/>
      <c r="D2" s="149"/>
      <c r="E2" s="149"/>
      <c r="F2" s="149"/>
      <c r="G2" s="149"/>
      <c r="H2" s="149"/>
      <c r="I2" s="149"/>
      <c r="J2" s="149"/>
      <c r="K2" s="149"/>
      <c r="L2" s="149"/>
      <c r="M2" s="149"/>
    </row>
    <row r="3" spans="1:13" s="71" customFormat="1" ht="38.25" customHeight="1">
      <c r="A3" s="55" t="s">
        <v>478</v>
      </c>
      <c r="B3" s="55" t="s">
        <v>182</v>
      </c>
      <c r="C3" s="70" t="s">
        <v>479</v>
      </c>
      <c r="D3" s="70" t="s">
        <v>480</v>
      </c>
      <c r="E3" s="114" t="s">
        <v>594</v>
      </c>
      <c r="F3" s="55" t="s">
        <v>481</v>
      </c>
      <c r="G3" s="55" t="s">
        <v>482</v>
      </c>
      <c r="H3" s="55" t="s">
        <v>483</v>
      </c>
      <c r="I3" s="55" t="s">
        <v>484</v>
      </c>
      <c r="J3" s="55" t="s">
        <v>485</v>
      </c>
      <c r="K3" s="70" t="s">
        <v>486</v>
      </c>
      <c r="L3" s="70" t="s">
        <v>487</v>
      </c>
      <c r="M3" s="55" t="s">
        <v>488</v>
      </c>
    </row>
    <row r="4" spans="1:13" s="73" customFormat="1" ht="45.75" customHeight="1">
      <c r="A4" s="72" t="s">
        <v>489</v>
      </c>
      <c r="B4" s="72" t="s">
        <v>490</v>
      </c>
      <c r="C4" s="72" t="s">
        <v>491</v>
      </c>
      <c r="D4" s="72" t="s">
        <v>492</v>
      </c>
      <c r="E4" s="115" t="s">
        <v>600</v>
      </c>
      <c r="F4" s="72" t="s">
        <v>493</v>
      </c>
      <c r="G4" s="72" t="s">
        <v>494</v>
      </c>
      <c r="H4" s="72" t="s">
        <v>495</v>
      </c>
      <c r="I4" s="72" t="s">
        <v>496</v>
      </c>
      <c r="J4" s="72" t="s">
        <v>497</v>
      </c>
      <c r="K4" s="72" t="s">
        <v>498</v>
      </c>
      <c r="L4" s="52" t="s">
        <v>499</v>
      </c>
      <c r="M4" s="72" t="s">
        <v>500</v>
      </c>
    </row>
    <row r="5" spans="1:13" s="15" customFormat="1" ht="18" customHeight="1">
      <c r="A5" s="4" t="s">
        <v>501</v>
      </c>
      <c r="B5" s="5">
        <v>36192.8155</v>
      </c>
      <c r="C5" s="6">
        <v>368</v>
      </c>
      <c r="D5" s="6">
        <v>7835</v>
      </c>
      <c r="E5" s="6">
        <v>148358</v>
      </c>
      <c r="F5" s="6">
        <v>8186432</v>
      </c>
      <c r="G5" s="6">
        <v>23315822</v>
      </c>
      <c r="H5" s="7">
        <v>100</v>
      </c>
      <c r="I5" s="6">
        <v>11673319</v>
      </c>
      <c r="J5" s="6">
        <v>11642503</v>
      </c>
      <c r="K5" s="7">
        <v>100.26</v>
      </c>
      <c r="L5" s="7">
        <v>2.85</v>
      </c>
      <c r="M5" s="7">
        <v>644.21</v>
      </c>
    </row>
    <row r="6" spans="1:26" ht="12">
      <c r="A6" s="64" t="s">
        <v>502</v>
      </c>
      <c r="B6" s="40">
        <v>2052.5667</v>
      </c>
      <c r="C6" s="41">
        <v>29</v>
      </c>
      <c r="D6" s="41">
        <v>1032</v>
      </c>
      <c r="E6" s="41">
        <v>22289</v>
      </c>
      <c r="F6" s="41">
        <v>1458292</v>
      </c>
      <c r="G6" s="41">
        <v>3939305</v>
      </c>
      <c r="H6" s="42">
        <v>16.9</v>
      </c>
      <c r="I6" s="41">
        <v>1946607</v>
      </c>
      <c r="J6" s="41">
        <v>1992698</v>
      </c>
      <c r="K6" s="42">
        <v>97.69</v>
      </c>
      <c r="L6" s="42">
        <v>2.7</v>
      </c>
      <c r="M6" s="42">
        <v>1919.21</v>
      </c>
      <c r="N6" s="43"/>
      <c r="O6" s="43"/>
      <c r="P6" s="43"/>
      <c r="Q6" s="43"/>
      <c r="R6" s="43"/>
      <c r="S6" s="43"/>
      <c r="T6" s="43"/>
      <c r="U6" s="43"/>
      <c r="V6" s="43"/>
      <c r="W6" s="43"/>
      <c r="X6" s="43"/>
      <c r="Y6" s="43"/>
      <c r="Z6" s="43"/>
    </row>
    <row r="7" spans="1:26" ht="12">
      <c r="A7" s="74" t="s">
        <v>445</v>
      </c>
      <c r="B7" s="40">
        <v>271.7997</v>
      </c>
      <c r="C7" s="41">
        <v>12</v>
      </c>
      <c r="D7" s="41">
        <v>456</v>
      </c>
      <c r="E7" s="41">
        <v>9568</v>
      </c>
      <c r="F7" s="41">
        <v>1017063</v>
      </c>
      <c r="G7" s="41">
        <v>2673226</v>
      </c>
      <c r="H7" s="42">
        <v>11.47</v>
      </c>
      <c r="I7" s="41">
        <v>1285361</v>
      </c>
      <c r="J7" s="41">
        <v>1387865</v>
      </c>
      <c r="K7" s="42">
        <v>92.61</v>
      </c>
      <c r="L7" s="42">
        <v>2.63</v>
      </c>
      <c r="M7" s="42">
        <v>9835.28</v>
      </c>
      <c r="N7" s="43"/>
      <c r="O7" s="43"/>
      <c r="P7" s="43"/>
      <c r="Q7" s="43"/>
      <c r="R7" s="43"/>
      <c r="S7" s="43"/>
      <c r="T7" s="43"/>
      <c r="U7" s="43"/>
      <c r="V7" s="43"/>
      <c r="W7" s="43"/>
      <c r="X7" s="43"/>
      <c r="Y7" s="43"/>
      <c r="Z7" s="43"/>
    </row>
    <row r="8" spans="1:26" ht="12">
      <c r="A8" s="107" t="s">
        <v>503</v>
      </c>
      <c r="B8" s="40">
        <v>2214.8968</v>
      </c>
      <c r="C8" s="41">
        <v>29</v>
      </c>
      <c r="D8" s="41">
        <v>625</v>
      </c>
      <c r="E8" s="41">
        <v>13004</v>
      </c>
      <c r="F8" s="41">
        <v>883302</v>
      </c>
      <c r="G8" s="41">
        <v>2684893</v>
      </c>
      <c r="H8" s="42">
        <v>11.52</v>
      </c>
      <c r="I8" s="41">
        <v>1333194</v>
      </c>
      <c r="J8" s="41">
        <v>1351699</v>
      </c>
      <c r="K8" s="42">
        <v>98.63</v>
      </c>
      <c r="L8" s="42">
        <v>3.04</v>
      </c>
      <c r="M8" s="42">
        <v>1212.2</v>
      </c>
      <c r="N8" s="43"/>
      <c r="O8" s="43"/>
      <c r="P8" s="43"/>
      <c r="Q8" s="43"/>
      <c r="R8" s="43"/>
      <c r="S8" s="43"/>
      <c r="T8" s="43"/>
      <c r="U8" s="43"/>
      <c r="V8" s="43"/>
      <c r="W8" s="43"/>
      <c r="X8" s="43"/>
      <c r="Y8" s="43"/>
      <c r="Z8" s="43"/>
    </row>
    <row r="9" spans="1:26" ht="12">
      <c r="A9" s="107" t="s">
        <v>504</v>
      </c>
      <c r="B9" s="40">
        <v>2191.6531</v>
      </c>
      <c r="C9" s="41">
        <v>37</v>
      </c>
      <c r="D9" s="41">
        <v>752</v>
      </c>
      <c r="E9" s="41">
        <v>14730</v>
      </c>
      <c r="F9" s="41">
        <v>656402</v>
      </c>
      <c r="G9" s="41">
        <v>1881645</v>
      </c>
      <c r="H9" s="42">
        <v>8.07</v>
      </c>
      <c r="I9" s="41">
        <v>945004</v>
      </c>
      <c r="J9" s="41">
        <v>936641</v>
      </c>
      <c r="K9" s="42">
        <v>100.89</v>
      </c>
      <c r="L9" s="42">
        <v>2.87</v>
      </c>
      <c r="M9" s="42">
        <v>858.55</v>
      </c>
      <c r="N9" s="43"/>
      <c r="O9" s="43"/>
      <c r="P9" s="43"/>
      <c r="Q9" s="43"/>
      <c r="R9" s="43"/>
      <c r="S9" s="43"/>
      <c r="T9" s="43"/>
      <c r="U9" s="43"/>
      <c r="V9" s="43"/>
      <c r="W9" s="43"/>
      <c r="X9" s="43"/>
      <c r="Y9" s="43"/>
      <c r="Z9" s="43"/>
    </row>
    <row r="10" spans="1:26" ht="12">
      <c r="A10" s="74" t="s">
        <v>446</v>
      </c>
      <c r="B10" s="40">
        <v>2947.6159</v>
      </c>
      <c r="C10" s="41">
        <v>38</v>
      </c>
      <c r="D10" s="41">
        <v>893</v>
      </c>
      <c r="E10" s="41">
        <v>17687</v>
      </c>
      <c r="F10" s="41">
        <v>1046588</v>
      </c>
      <c r="G10" s="41">
        <v>2778659</v>
      </c>
      <c r="H10" s="42">
        <v>11.92</v>
      </c>
      <c r="I10" s="41">
        <v>1387931</v>
      </c>
      <c r="J10" s="41">
        <v>1390728</v>
      </c>
      <c r="K10" s="42">
        <v>99.8</v>
      </c>
      <c r="L10" s="42">
        <v>2.65</v>
      </c>
      <c r="M10" s="42">
        <v>942.68</v>
      </c>
      <c r="N10" s="43"/>
      <c r="O10" s="43"/>
      <c r="P10" s="43"/>
      <c r="Q10" s="43"/>
      <c r="R10" s="43"/>
      <c r="S10" s="43"/>
      <c r="T10" s="43"/>
      <c r="U10" s="43"/>
      <c r="V10" s="43"/>
      <c r="W10" s="43"/>
      <c r="X10" s="43"/>
      <c r="Y10" s="43"/>
      <c r="Z10" s="43"/>
    </row>
    <row r="11" spans="1:26" ht="12">
      <c r="A11" s="74" t="s">
        <v>447</v>
      </c>
      <c r="B11" s="40">
        <v>26330.9577</v>
      </c>
      <c r="C11" s="41">
        <v>213</v>
      </c>
      <c r="D11" s="41">
        <v>4018</v>
      </c>
      <c r="E11" s="41">
        <v>70178</v>
      </c>
      <c r="F11" s="41">
        <v>3087093</v>
      </c>
      <c r="G11" s="41">
        <v>9233673</v>
      </c>
      <c r="H11" s="42">
        <v>39.6</v>
      </c>
      <c r="I11" s="41">
        <v>4711712</v>
      </c>
      <c r="J11" s="41">
        <v>4521961</v>
      </c>
      <c r="K11" s="42">
        <v>104.2</v>
      </c>
      <c r="L11" s="42">
        <v>2.99</v>
      </c>
      <c r="M11" s="42">
        <v>350.68</v>
      </c>
      <c r="N11" s="43"/>
      <c r="O11" s="43"/>
      <c r="P11" s="43"/>
      <c r="Q11" s="43"/>
      <c r="R11" s="43"/>
      <c r="S11" s="43"/>
      <c r="T11" s="43"/>
      <c r="U11" s="43"/>
      <c r="V11" s="43"/>
      <c r="W11" s="43"/>
      <c r="X11" s="43"/>
      <c r="Y11" s="43"/>
      <c r="Z11" s="43"/>
    </row>
    <row r="12" spans="1:26" ht="12">
      <c r="A12" s="74" t="s">
        <v>448</v>
      </c>
      <c r="B12" s="10">
        <v>2143.6251</v>
      </c>
      <c r="C12" s="11">
        <v>12</v>
      </c>
      <c r="D12" s="11">
        <v>235</v>
      </c>
      <c r="E12" s="11">
        <v>3750</v>
      </c>
      <c r="F12" s="11">
        <v>159031</v>
      </c>
      <c r="G12" s="11">
        <v>458595</v>
      </c>
      <c r="H12" s="12">
        <v>1.97</v>
      </c>
      <c r="I12" s="11">
        <v>233276</v>
      </c>
      <c r="J12" s="11">
        <v>225319</v>
      </c>
      <c r="K12" s="12">
        <v>103.53</v>
      </c>
      <c r="L12" s="12">
        <v>2.88</v>
      </c>
      <c r="M12" s="12">
        <v>213.93</v>
      </c>
      <c r="N12" s="43"/>
      <c r="O12" s="43"/>
      <c r="P12" s="43"/>
      <c r="Q12" s="43"/>
      <c r="R12" s="43"/>
      <c r="S12" s="43"/>
      <c r="T12" s="43"/>
      <c r="U12" s="43"/>
      <c r="V12" s="43"/>
      <c r="W12" s="43"/>
      <c r="X12" s="43"/>
      <c r="Y12" s="43"/>
      <c r="Z12" s="43"/>
    </row>
    <row r="13" spans="1:26" ht="12">
      <c r="A13" s="74" t="s">
        <v>449</v>
      </c>
      <c r="B13" s="10">
        <v>1220.954</v>
      </c>
      <c r="C13" s="11">
        <v>13</v>
      </c>
      <c r="D13" s="11">
        <v>483</v>
      </c>
      <c r="E13" s="11">
        <v>11367</v>
      </c>
      <c r="F13" s="11">
        <v>701827</v>
      </c>
      <c r="G13" s="11">
        <v>2030161</v>
      </c>
      <c r="H13" s="12">
        <v>8.71</v>
      </c>
      <c r="I13" s="11">
        <v>1020819</v>
      </c>
      <c r="J13" s="11">
        <v>1009342</v>
      </c>
      <c r="K13" s="12">
        <v>101.14</v>
      </c>
      <c r="L13" s="12">
        <v>2.89</v>
      </c>
      <c r="M13" s="12">
        <v>1662.77</v>
      </c>
      <c r="N13" s="43"/>
      <c r="O13" s="43"/>
      <c r="P13" s="43"/>
      <c r="Q13" s="43"/>
      <c r="R13" s="43"/>
      <c r="S13" s="43"/>
      <c r="T13" s="43"/>
      <c r="U13" s="43"/>
      <c r="V13" s="43"/>
      <c r="W13" s="43"/>
      <c r="X13" s="43"/>
      <c r="Y13" s="43"/>
      <c r="Z13" s="43"/>
    </row>
    <row r="14" spans="1:26" ht="12">
      <c r="A14" s="74" t="s">
        <v>450</v>
      </c>
      <c r="B14" s="10">
        <v>1427.5369</v>
      </c>
      <c r="C14" s="11">
        <v>13</v>
      </c>
      <c r="D14" s="11">
        <v>187</v>
      </c>
      <c r="E14" s="11">
        <v>3060</v>
      </c>
      <c r="F14" s="11">
        <v>170476</v>
      </c>
      <c r="G14" s="11">
        <v>523993</v>
      </c>
      <c r="H14" s="12">
        <v>2.25</v>
      </c>
      <c r="I14" s="11">
        <v>268829</v>
      </c>
      <c r="J14" s="11">
        <v>255164</v>
      </c>
      <c r="K14" s="12">
        <v>105.36</v>
      </c>
      <c r="L14" s="12">
        <v>3.07</v>
      </c>
      <c r="M14" s="12">
        <v>367.06</v>
      </c>
      <c r="N14" s="43"/>
      <c r="O14" s="43"/>
      <c r="P14" s="43"/>
      <c r="Q14" s="43"/>
      <c r="R14" s="43"/>
      <c r="S14" s="43"/>
      <c r="T14" s="43"/>
      <c r="U14" s="43"/>
      <c r="V14" s="43"/>
      <c r="W14" s="43"/>
      <c r="X14" s="43"/>
      <c r="Y14" s="43"/>
      <c r="Z14" s="43"/>
    </row>
    <row r="15" spans="1:26" ht="12">
      <c r="A15" s="74" t="s">
        <v>451</v>
      </c>
      <c r="B15" s="10">
        <v>1820.3149</v>
      </c>
      <c r="C15" s="11">
        <v>18</v>
      </c>
      <c r="D15" s="11">
        <v>274</v>
      </c>
      <c r="E15" s="11">
        <v>4674</v>
      </c>
      <c r="F15" s="11">
        <v>178404</v>
      </c>
      <c r="G15" s="11">
        <v>563976</v>
      </c>
      <c r="H15" s="12">
        <v>2.42</v>
      </c>
      <c r="I15" s="11">
        <v>291598</v>
      </c>
      <c r="J15" s="11">
        <v>272378</v>
      </c>
      <c r="K15" s="12">
        <v>107.06</v>
      </c>
      <c r="L15" s="12">
        <v>3.16</v>
      </c>
      <c r="M15" s="12">
        <v>309.82</v>
      </c>
      <c r="N15" s="43"/>
      <c r="O15" s="43"/>
      <c r="P15" s="43"/>
      <c r="Q15" s="43"/>
      <c r="R15" s="43"/>
      <c r="S15" s="43"/>
      <c r="T15" s="43"/>
      <c r="U15" s="43"/>
      <c r="V15" s="43"/>
      <c r="W15" s="43"/>
      <c r="X15" s="43"/>
      <c r="Y15" s="43"/>
      <c r="Z15" s="43"/>
    </row>
    <row r="16" spans="1:26" ht="12">
      <c r="A16" s="74" t="s">
        <v>452</v>
      </c>
      <c r="B16" s="10">
        <v>1074.396</v>
      </c>
      <c r="C16" s="11">
        <v>26</v>
      </c>
      <c r="D16" s="11">
        <v>589</v>
      </c>
      <c r="E16" s="11">
        <v>9122</v>
      </c>
      <c r="F16" s="11">
        <v>372303</v>
      </c>
      <c r="G16" s="11">
        <v>1299868</v>
      </c>
      <c r="H16" s="12">
        <v>5.58</v>
      </c>
      <c r="I16" s="11">
        <v>665895</v>
      </c>
      <c r="J16" s="11">
        <v>633973</v>
      </c>
      <c r="K16" s="12">
        <v>105.04</v>
      </c>
      <c r="L16" s="12">
        <v>3.49</v>
      </c>
      <c r="M16" s="12">
        <v>1209.86</v>
      </c>
      <c r="N16" s="43"/>
      <c r="O16" s="43"/>
      <c r="P16" s="43"/>
      <c r="Q16" s="43"/>
      <c r="R16" s="43"/>
      <c r="S16" s="43"/>
      <c r="T16" s="43"/>
      <c r="U16" s="43"/>
      <c r="V16" s="43"/>
      <c r="W16" s="43"/>
      <c r="X16" s="43"/>
      <c r="Y16" s="43"/>
      <c r="Z16" s="43"/>
    </row>
    <row r="17" spans="1:26" ht="12">
      <c r="A17" s="74" t="s">
        <v>453</v>
      </c>
      <c r="B17" s="10">
        <v>4106.436</v>
      </c>
      <c r="C17" s="11">
        <v>13</v>
      </c>
      <c r="D17" s="11">
        <v>261</v>
      </c>
      <c r="E17" s="11">
        <v>4264</v>
      </c>
      <c r="F17" s="11">
        <v>174398</v>
      </c>
      <c r="G17" s="11">
        <v>520196</v>
      </c>
      <c r="H17" s="12">
        <v>2.23</v>
      </c>
      <c r="I17" s="11">
        <v>267300</v>
      </c>
      <c r="J17" s="11">
        <v>252896</v>
      </c>
      <c r="K17" s="12">
        <v>105.7</v>
      </c>
      <c r="L17" s="12">
        <v>2.98</v>
      </c>
      <c r="M17" s="12">
        <v>126.68</v>
      </c>
      <c r="N17" s="43"/>
      <c r="O17" s="43"/>
      <c r="P17" s="43"/>
      <c r="Q17" s="43"/>
      <c r="R17" s="43"/>
      <c r="S17" s="43"/>
      <c r="T17" s="43"/>
      <c r="U17" s="43"/>
      <c r="V17" s="43"/>
      <c r="W17" s="43"/>
      <c r="X17" s="43"/>
      <c r="Y17" s="43"/>
      <c r="Z17" s="43"/>
    </row>
    <row r="18" spans="1:26" ht="12">
      <c r="A18" s="74" t="s">
        <v>454</v>
      </c>
      <c r="B18" s="10">
        <v>1290.8326</v>
      </c>
      <c r="C18" s="11">
        <v>20</v>
      </c>
      <c r="D18" s="11">
        <v>387</v>
      </c>
      <c r="E18" s="11">
        <v>6414</v>
      </c>
      <c r="F18" s="11">
        <v>235001</v>
      </c>
      <c r="G18" s="11">
        <v>710991</v>
      </c>
      <c r="H18" s="12">
        <v>3.05</v>
      </c>
      <c r="I18" s="11">
        <v>370508</v>
      </c>
      <c r="J18" s="11">
        <v>340483</v>
      </c>
      <c r="K18" s="12">
        <v>108.82</v>
      </c>
      <c r="L18" s="12">
        <v>3.03</v>
      </c>
      <c r="M18" s="12">
        <v>550.8</v>
      </c>
      <c r="N18" s="43"/>
      <c r="O18" s="43"/>
      <c r="P18" s="43"/>
      <c r="Q18" s="43"/>
      <c r="R18" s="43"/>
      <c r="S18" s="43"/>
      <c r="T18" s="43"/>
      <c r="U18" s="43"/>
      <c r="V18" s="43"/>
      <c r="W18" s="43"/>
      <c r="X18" s="43"/>
      <c r="Y18" s="43"/>
      <c r="Z18" s="43"/>
    </row>
    <row r="19" spans="1:26" ht="12">
      <c r="A19" s="74" t="s">
        <v>455</v>
      </c>
      <c r="B19" s="10">
        <v>1903.6367</v>
      </c>
      <c r="C19" s="11">
        <v>18</v>
      </c>
      <c r="D19" s="11">
        <v>357</v>
      </c>
      <c r="E19" s="11">
        <v>5347</v>
      </c>
      <c r="F19" s="11">
        <v>179676</v>
      </c>
      <c r="G19" s="11">
        <v>533723</v>
      </c>
      <c r="H19" s="12">
        <v>2.29</v>
      </c>
      <c r="I19" s="11">
        <v>278219</v>
      </c>
      <c r="J19" s="11">
        <v>255504</v>
      </c>
      <c r="K19" s="12">
        <v>108.89</v>
      </c>
      <c r="L19" s="12">
        <v>2.97</v>
      </c>
      <c r="M19" s="12">
        <v>280.37</v>
      </c>
      <c r="N19" s="43"/>
      <c r="O19" s="43"/>
      <c r="P19" s="43"/>
      <c r="Q19" s="43"/>
      <c r="R19" s="43"/>
      <c r="S19" s="43"/>
      <c r="T19" s="43"/>
      <c r="U19" s="43"/>
      <c r="V19" s="43"/>
      <c r="W19" s="43"/>
      <c r="X19" s="43"/>
      <c r="Y19" s="43"/>
      <c r="Z19" s="43"/>
    </row>
    <row r="20" spans="1:26" ht="12">
      <c r="A20" s="74" t="s">
        <v>456</v>
      </c>
      <c r="B20" s="10">
        <v>2775.6003</v>
      </c>
      <c r="C20" s="11">
        <v>33</v>
      </c>
      <c r="D20" s="11">
        <v>464</v>
      </c>
      <c r="E20" s="11">
        <v>7510</v>
      </c>
      <c r="F20" s="11">
        <v>280934</v>
      </c>
      <c r="G20" s="11">
        <v>858441</v>
      </c>
      <c r="H20" s="12">
        <v>3.68</v>
      </c>
      <c r="I20" s="11">
        <v>440761</v>
      </c>
      <c r="J20" s="11">
        <v>417680</v>
      </c>
      <c r="K20" s="12">
        <v>105.53</v>
      </c>
      <c r="L20" s="12">
        <v>3.06</v>
      </c>
      <c r="M20" s="12">
        <v>309.28</v>
      </c>
      <c r="N20" s="43"/>
      <c r="O20" s="43"/>
      <c r="P20" s="43"/>
      <c r="Q20" s="43"/>
      <c r="R20" s="43"/>
      <c r="S20" s="43"/>
      <c r="T20" s="43"/>
      <c r="U20" s="43"/>
      <c r="V20" s="43"/>
      <c r="W20" s="43"/>
      <c r="X20" s="43"/>
      <c r="Y20" s="43"/>
      <c r="Z20" s="43"/>
    </row>
    <row r="21" spans="1:26" ht="12">
      <c r="A21" s="74" t="s">
        <v>457</v>
      </c>
      <c r="B21" s="10">
        <v>3515.2526</v>
      </c>
      <c r="C21" s="11">
        <v>16</v>
      </c>
      <c r="D21" s="11">
        <v>147</v>
      </c>
      <c r="E21" s="11">
        <v>2710</v>
      </c>
      <c r="F21" s="11">
        <v>81342</v>
      </c>
      <c r="G21" s="11">
        <v>226252</v>
      </c>
      <c r="H21" s="12">
        <v>0.97</v>
      </c>
      <c r="I21" s="11">
        <v>117808</v>
      </c>
      <c r="J21" s="11">
        <v>108444</v>
      </c>
      <c r="K21" s="12">
        <v>108.63</v>
      </c>
      <c r="L21" s="12">
        <v>2.78</v>
      </c>
      <c r="M21" s="12">
        <v>64.36</v>
      </c>
      <c r="N21" s="43"/>
      <c r="O21" s="43"/>
      <c r="P21" s="43"/>
      <c r="Q21" s="43"/>
      <c r="R21" s="43"/>
      <c r="S21" s="43"/>
      <c r="T21" s="43"/>
      <c r="U21" s="43"/>
      <c r="V21" s="43"/>
      <c r="W21" s="43"/>
      <c r="X21" s="43"/>
      <c r="Y21" s="43"/>
      <c r="Z21" s="43"/>
    </row>
    <row r="22" spans="1:26" ht="12">
      <c r="A22" s="74" t="s">
        <v>458</v>
      </c>
      <c r="B22" s="10">
        <v>4628.5714</v>
      </c>
      <c r="C22" s="11">
        <v>13</v>
      </c>
      <c r="D22" s="11">
        <v>177</v>
      </c>
      <c r="E22" s="11">
        <v>3656</v>
      </c>
      <c r="F22" s="11">
        <v>122651</v>
      </c>
      <c r="G22" s="11">
        <v>335190</v>
      </c>
      <c r="H22" s="12">
        <v>1.44</v>
      </c>
      <c r="I22" s="11">
        <v>172064</v>
      </c>
      <c r="J22" s="11">
        <v>163126</v>
      </c>
      <c r="K22" s="12">
        <v>105.48</v>
      </c>
      <c r="L22" s="12">
        <v>2.73</v>
      </c>
      <c r="M22" s="12">
        <v>72.42</v>
      </c>
      <c r="N22" s="43"/>
      <c r="O22" s="43"/>
      <c r="P22" s="43"/>
      <c r="Q22" s="43"/>
      <c r="R22" s="43"/>
      <c r="S22" s="43"/>
      <c r="T22" s="43"/>
      <c r="U22" s="43"/>
      <c r="V22" s="43"/>
      <c r="W22" s="43"/>
      <c r="X22" s="43"/>
      <c r="Y22" s="43"/>
      <c r="Z22" s="43"/>
    </row>
    <row r="23" spans="1:26" ht="12">
      <c r="A23" s="74" t="s">
        <v>459</v>
      </c>
      <c r="B23" s="10">
        <v>126.8641</v>
      </c>
      <c r="C23" s="11">
        <v>6</v>
      </c>
      <c r="D23" s="11">
        <v>96</v>
      </c>
      <c r="E23" s="11">
        <v>1403</v>
      </c>
      <c r="F23" s="11">
        <v>36171</v>
      </c>
      <c r="G23" s="11">
        <v>98843</v>
      </c>
      <c r="H23" s="12">
        <v>0.42</v>
      </c>
      <c r="I23" s="11">
        <v>50817</v>
      </c>
      <c r="J23" s="11">
        <v>48026</v>
      </c>
      <c r="K23" s="12">
        <v>105.81</v>
      </c>
      <c r="L23" s="12">
        <v>2.73</v>
      </c>
      <c r="M23" s="12">
        <v>779.13</v>
      </c>
      <c r="N23" s="43"/>
      <c r="O23" s="43"/>
      <c r="P23" s="43"/>
      <c r="Q23" s="43"/>
      <c r="R23" s="43"/>
      <c r="S23" s="43"/>
      <c r="T23" s="43"/>
      <c r="U23" s="43"/>
      <c r="V23" s="43"/>
      <c r="W23" s="43"/>
      <c r="X23" s="43"/>
      <c r="Y23" s="43"/>
      <c r="Z23" s="43"/>
    </row>
    <row r="24" spans="1:26" ht="12">
      <c r="A24" s="74" t="s">
        <v>460</v>
      </c>
      <c r="B24" s="10">
        <v>132.7589</v>
      </c>
      <c r="C24" s="11">
        <v>7</v>
      </c>
      <c r="D24" s="11">
        <v>157</v>
      </c>
      <c r="E24" s="11">
        <v>3313</v>
      </c>
      <c r="F24" s="11">
        <v>148805</v>
      </c>
      <c r="G24" s="11">
        <v>377153</v>
      </c>
      <c r="H24" s="12">
        <v>1.62</v>
      </c>
      <c r="I24" s="11">
        <v>189951</v>
      </c>
      <c r="J24" s="11">
        <v>187202</v>
      </c>
      <c r="K24" s="12">
        <v>101.47</v>
      </c>
      <c r="L24" s="12">
        <v>2.53</v>
      </c>
      <c r="M24" s="12">
        <v>2840.89</v>
      </c>
      <c r="N24" s="43"/>
      <c r="O24" s="43"/>
      <c r="P24" s="43"/>
      <c r="Q24" s="43"/>
      <c r="R24" s="43"/>
      <c r="S24" s="43"/>
      <c r="T24" s="43"/>
      <c r="U24" s="43"/>
      <c r="V24" s="43"/>
      <c r="W24" s="43"/>
      <c r="X24" s="43"/>
      <c r="Y24" s="43"/>
      <c r="Z24" s="43"/>
    </row>
    <row r="25" spans="1:26" ht="12">
      <c r="A25" s="74" t="s">
        <v>461</v>
      </c>
      <c r="B25" s="10">
        <v>104.1526</v>
      </c>
      <c r="C25" s="11">
        <v>3</v>
      </c>
      <c r="D25" s="11">
        <v>120</v>
      </c>
      <c r="E25" s="11">
        <v>2209</v>
      </c>
      <c r="F25" s="11">
        <v>149056</v>
      </c>
      <c r="G25" s="11">
        <v>425071</v>
      </c>
      <c r="H25" s="12">
        <v>1.82</v>
      </c>
      <c r="I25" s="11">
        <v>210777</v>
      </c>
      <c r="J25" s="11">
        <v>214294</v>
      </c>
      <c r="K25" s="12">
        <v>98.36</v>
      </c>
      <c r="L25" s="12">
        <v>2.85</v>
      </c>
      <c r="M25" s="12">
        <v>4081.23</v>
      </c>
      <c r="N25" s="43"/>
      <c r="O25" s="43"/>
      <c r="P25" s="43"/>
      <c r="Q25" s="43"/>
      <c r="R25" s="43"/>
      <c r="S25" s="43"/>
      <c r="T25" s="43"/>
      <c r="U25" s="43"/>
      <c r="V25" s="43"/>
      <c r="W25" s="43"/>
      <c r="X25" s="43"/>
      <c r="Y25" s="43"/>
      <c r="Z25" s="43"/>
    </row>
    <row r="26" spans="1:26" ht="12">
      <c r="A26" s="74" t="s">
        <v>462</v>
      </c>
      <c r="B26" s="10">
        <v>60.0256</v>
      </c>
      <c r="C26" s="11">
        <v>2</v>
      </c>
      <c r="D26" s="11">
        <v>84</v>
      </c>
      <c r="E26" s="11">
        <v>1379</v>
      </c>
      <c r="F26" s="11">
        <v>97018</v>
      </c>
      <c r="G26" s="11">
        <v>271220</v>
      </c>
      <c r="H26" s="12">
        <v>1.16</v>
      </c>
      <c r="I26" s="11">
        <v>133090</v>
      </c>
      <c r="J26" s="11">
        <v>138130</v>
      </c>
      <c r="K26" s="12">
        <v>96.35</v>
      </c>
      <c r="L26" s="12">
        <v>2.8</v>
      </c>
      <c r="M26" s="12">
        <v>4518.41</v>
      </c>
      <c r="N26" s="43"/>
      <c r="O26" s="43"/>
      <c r="P26" s="43"/>
      <c r="Q26" s="43"/>
      <c r="R26" s="43"/>
      <c r="S26" s="43"/>
      <c r="T26" s="43"/>
      <c r="U26" s="43"/>
      <c r="V26" s="43"/>
      <c r="W26" s="43"/>
      <c r="X26" s="43"/>
      <c r="Y26" s="43"/>
      <c r="Z26" s="43"/>
    </row>
    <row r="27" spans="1:26" s="9" customFormat="1" ht="12" customHeight="1">
      <c r="A27" s="74" t="s">
        <v>463</v>
      </c>
      <c r="B27" s="40">
        <v>180.456</v>
      </c>
      <c r="C27" s="41">
        <v>10</v>
      </c>
      <c r="D27" s="41">
        <v>59</v>
      </c>
      <c r="E27" s="41">
        <v>902</v>
      </c>
      <c r="F27" s="41">
        <v>37692</v>
      </c>
      <c r="G27" s="41">
        <v>124421</v>
      </c>
      <c r="H27" s="42">
        <v>0.53</v>
      </c>
      <c r="I27" s="41">
        <v>63510</v>
      </c>
      <c r="J27" s="41">
        <v>60911</v>
      </c>
      <c r="K27" s="42">
        <v>104.27</v>
      </c>
      <c r="L27" s="42">
        <v>3.3</v>
      </c>
      <c r="M27" s="42">
        <v>689.48</v>
      </c>
      <c r="N27" s="8"/>
      <c r="O27" s="8"/>
      <c r="P27" s="8"/>
      <c r="Q27" s="8"/>
      <c r="R27" s="8"/>
      <c r="S27" s="8"/>
      <c r="T27" s="8"/>
      <c r="U27" s="8"/>
      <c r="V27" s="8"/>
      <c r="W27" s="8"/>
      <c r="X27" s="8"/>
      <c r="Y27" s="8"/>
      <c r="Z27" s="8"/>
    </row>
    <row r="28" spans="1:26" s="9" customFormat="1" ht="12" customHeight="1">
      <c r="A28" s="64" t="s">
        <v>464</v>
      </c>
      <c r="B28" s="10">
        <v>151.656</v>
      </c>
      <c r="C28" s="11">
        <v>6</v>
      </c>
      <c r="D28" s="11">
        <v>37</v>
      </c>
      <c r="E28" s="11">
        <v>765</v>
      </c>
      <c r="F28" s="11">
        <v>35374</v>
      </c>
      <c r="G28" s="11">
        <v>113111</v>
      </c>
      <c r="H28" s="12">
        <v>0.49</v>
      </c>
      <c r="I28" s="11">
        <v>57062</v>
      </c>
      <c r="J28" s="11">
        <v>56049</v>
      </c>
      <c r="K28" s="12">
        <v>101.81</v>
      </c>
      <c r="L28" s="12">
        <v>3.2</v>
      </c>
      <c r="M28" s="12">
        <v>745.84</v>
      </c>
      <c r="N28" s="8"/>
      <c r="O28" s="8"/>
      <c r="P28" s="8"/>
      <c r="Q28" s="8"/>
      <c r="R28" s="8"/>
      <c r="S28" s="8"/>
      <c r="T28" s="8"/>
      <c r="U28" s="8"/>
      <c r="V28" s="8"/>
      <c r="W28" s="8"/>
      <c r="X28" s="8"/>
      <c r="Y28" s="8"/>
      <c r="Z28" s="8"/>
    </row>
    <row r="29" spans="1:26" s="9" customFormat="1" ht="12" customHeight="1">
      <c r="A29" s="64" t="s">
        <v>465</v>
      </c>
      <c r="B29" s="10">
        <v>28.8</v>
      </c>
      <c r="C29" s="11">
        <v>4</v>
      </c>
      <c r="D29" s="11">
        <v>22</v>
      </c>
      <c r="E29" s="11">
        <v>137</v>
      </c>
      <c r="F29" s="11">
        <v>2318</v>
      </c>
      <c r="G29" s="11">
        <v>11310</v>
      </c>
      <c r="H29" s="12">
        <v>0.05</v>
      </c>
      <c r="I29" s="11">
        <v>6448</v>
      </c>
      <c r="J29" s="11">
        <v>4862</v>
      </c>
      <c r="K29" s="12">
        <v>132.62</v>
      </c>
      <c r="L29" s="12">
        <v>4.88</v>
      </c>
      <c r="M29" s="12">
        <v>392.71</v>
      </c>
      <c r="N29" s="8"/>
      <c r="O29" s="8"/>
      <c r="P29" s="8"/>
      <c r="Q29" s="8"/>
      <c r="R29" s="8"/>
      <c r="S29" s="8"/>
      <c r="T29" s="8"/>
      <c r="U29" s="8"/>
      <c r="V29" s="8"/>
      <c r="W29" s="8"/>
      <c r="X29" s="8"/>
      <c r="Y29" s="8"/>
      <c r="Z29" s="8"/>
    </row>
    <row r="30" spans="1:26" s="9" customFormat="1" ht="12" customHeight="1">
      <c r="A30" s="91" t="s">
        <v>505</v>
      </c>
      <c r="B30" s="92">
        <v>2.38</v>
      </c>
      <c r="C30" s="93">
        <v>0</v>
      </c>
      <c r="D30" s="93">
        <v>0</v>
      </c>
      <c r="E30" s="93">
        <v>0</v>
      </c>
      <c r="F30" s="93">
        <v>0</v>
      </c>
      <c r="G30" s="93">
        <v>0</v>
      </c>
      <c r="H30" s="93">
        <v>0</v>
      </c>
      <c r="I30" s="93">
        <v>0</v>
      </c>
      <c r="J30" s="93">
        <v>0</v>
      </c>
      <c r="K30" s="93">
        <v>0</v>
      </c>
      <c r="L30" s="93">
        <v>0</v>
      </c>
      <c r="M30" s="93">
        <v>0</v>
      </c>
      <c r="N30" s="8"/>
      <c r="O30" s="8"/>
      <c r="P30" s="8"/>
      <c r="Q30" s="8"/>
      <c r="R30" s="8"/>
      <c r="S30" s="8"/>
      <c r="T30" s="8"/>
      <c r="U30" s="8"/>
      <c r="V30" s="8"/>
      <c r="W30" s="8"/>
      <c r="X30" s="8"/>
      <c r="Y30" s="8"/>
      <c r="Z30" s="8"/>
    </row>
    <row r="31" spans="1:26" s="9" customFormat="1" ht="12" customHeight="1" thickBot="1">
      <c r="A31" s="91" t="s">
        <v>506</v>
      </c>
      <c r="B31" s="92">
        <v>0.4896</v>
      </c>
      <c r="C31" s="93">
        <v>0</v>
      </c>
      <c r="D31" s="93">
        <v>0</v>
      </c>
      <c r="E31" s="93">
        <v>0</v>
      </c>
      <c r="F31" s="93">
        <v>0</v>
      </c>
      <c r="G31" s="93">
        <v>0</v>
      </c>
      <c r="H31" s="93">
        <v>0</v>
      </c>
      <c r="I31" s="93">
        <v>0</v>
      </c>
      <c r="J31" s="93">
        <v>0</v>
      </c>
      <c r="K31" s="93">
        <v>0</v>
      </c>
      <c r="L31" s="93">
        <v>0</v>
      </c>
      <c r="M31" s="93">
        <v>0</v>
      </c>
      <c r="N31" s="8"/>
      <c r="O31" s="8"/>
      <c r="P31" s="8"/>
      <c r="Q31" s="8"/>
      <c r="R31" s="8"/>
      <c r="S31" s="8"/>
      <c r="T31" s="8"/>
      <c r="U31" s="8"/>
      <c r="V31" s="8"/>
      <c r="W31" s="8"/>
      <c r="X31" s="8"/>
      <c r="Y31" s="8"/>
      <c r="Z31" s="8"/>
    </row>
    <row r="32" spans="1:26" s="9" customFormat="1" ht="15" customHeight="1" thickTop="1">
      <c r="A32" s="150" t="s">
        <v>609</v>
      </c>
      <c r="B32" s="151"/>
      <c r="C32" s="151"/>
      <c r="D32" s="151"/>
      <c r="E32" s="151"/>
      <c r="F32" s="151"/>
      <c r="G32" s="151"/>
      <c r="H32" s="151"/>
      <c r="I32" s="151"/>
      <c r="J32" s="151"/>
      <c r="K32" s="151"/>
      <c r="L32" s="151"/>
      <c r="M32" s="151"/>
      <c r="N32" s="8"/>
      <c r="O32" s="8"/>
      <c r="P32" s="8"/>
      <c r="Q32" s="8"/>
      <c r="R32" s="8"/>
      <c r="S32" s="8"/>
      <c r="T32" s="8"/>
      <c r="U32" s="8"/>
      <c r="V32" s="8"/>
      <c r="W32" s="8"/>
      <c r="X32" s="8"/>
      <c r="Y32" s="8"/>
      <c r="Z32" s="8"/>
    </row>
    <row r="33" spans="1:26" ht="12">
      <c r="A33" s="66" t="s">
        <v>507</v>
      </c>
      <c r="B33" s="30">
        <f aca="true" t="shared" si="0" ref="B33:G33">SUM(B$6:B$7,B$24:B$25,B$12:B$14)</f>
        <v>7353.3939</v>
      </c>
      <c r="C33" s="31">
        <f t="shared" si="0"/>
        <v>89</v>
      </c>
      <c r="D33" s="31">
        <f t="shared" si="0"/>
        <v>2670</v>
      </c>
      <c r="E33" s="31">
        <f t="shared" si="0"/>
        <v>55556</v>
      </c>
      <c r="F33" s="31">
        <f t="shared" si="0"/>
        <v>3804550</v>
      </c>
      <c r="G33" s="32">
        <f t="shared" si="0"/>
        <v>10427504</v>
      </c>
      <c r="H33" s="33">
        <f>G33/G50*100</f>
        <v>44.962803239010874</v>
      </c>
      <c r="I33" s="31">
        <f>SUM(I$6:I$7,I$24:I$25,I$12:I$14)</f>
        <v>5155620</v>
      </c>
      <c r="J33" s="31">
        <f>SUM(J$6:J$7,J$24:J$25,J$12:J$14)</f>
        <v>5271884</v>
      </c>
      <c r="K33" s="33">
        <f>I33/J33*100</f>
        <v>97.79464039800573</v>
      </c>
      <c r="L33" s="33">
        <f>G33/F33</f>
        <v>2.7407982547213203</v>
      </c>
      <c r="M33" s="33">
        <f>G33/B33</f>
        <v>1418.0532338951678</v>
      </c>
      <c r="N33" s="43"/>
      <c r="O33" s="43"/>
      <c r="P33" s="43"/>
      <c r="Q33" s="43"/>
      <c r="R33" s="43"/>
      <c r="S33" s="43"/>
      <c r="T33" s="43"/>
      <c r="U33" s="43"/>
      <c r="V33" s="43"/>
      <c r="W33" s="43"/>
      <c r="X33" s="43"/>
      <c r="Y33" s="43"/>
      <c r="Z33" s="43"/>
    </row>
    <row r="34" spans="1:26" ht="12">
      <c r="A34" s="67" t="s">
        <v>508</v>
      </c>
      <c r="B34" s="30">
        <f aca="true" t="shared" si="1" ref="B34:G34">SUM(B$8,B$15:B$18)</f>
        <v>10506.876299999998</v>
      </c>
      <c r="C34" s="31">
        <f t="shared" si="1"/>
        <v>106</v>
      </c>
      <c r="D34" s="31">
        <f t="shared" si="1"/>
        <v>2136</v>
      </c>
      <c r="E34" s="31">
        <f t="shared" si="1"/>
        <v>37478</v>
      </c>
      <c r="F34" s="31">
        <f t="shared" si="1"/>
        <v>1843408</v>
      </c>
      <c r="G34" s="32">
        <f t="shared" si="1"/>
        <v>5779924</v>
      </c>
      <c r="H34" s="33">
        <f>G34/G50*100</f>
        <v>24.92270303117953</v>
      </c>
      <c r="I34" s="31">
        <f>SUM(I$8,I$15:I$18)</f>
        <v>2928495</v>
      </c>
      <c r="J34" s="31">
        <f>SUM(J$8,J$15:J$18)</f>
        <v>2851429</v>
      </c>
      <c r="K34" s="33">
        <f>I34/J34*100</f>
        <v>102.70271502464203</v>
      </c>
      <c r="L34" s="33">
        <f>G34/F34</f>
        <v>3.1354556343468185</v>
      </c>
      <c r="M34" s="33">
        <f>G34/B34</f>
        <v>550.1086940559109</v>
      </c>
      <c r="N34" s="43"/>
      <c r="O34" s="43"/>
      <c r="P34" s="43"/>
      <c r="Q34" s="43"/>
      <c r="R34" s="43"/>
      <c r="S34" s="43"/>
      <c r="T34" s="43"/>
      <c r="U34" s="43"/>
      <c r="V34" s="43"/>
      <c r="W34" s="43"/>
      <c r="X34" s="43"/>
      <c r="Y34" s="43"/>
      <c r="Z34" s="43"/>
    </row>
    <row r="35" spans="1:26" ht="12">
      <c r="A35" s="67" t="s">
        <v>509</v>
      </c>
      <c r="B35" s="30">
        <f aca="true" t="shared" si="2" ref="B35:G35">SUM(B$26,B$9:B$10,B$19:B$20,B$23)</f>
        <v>10005.3957</v>
      </c>
      <c r="C35" s="31">
        <f t="shared" si="2"/>
        <v>134</v>
      </c>
      <c r="D35" s="31">
        <f t="shared" si="2"/>
        <v>2646</v>
      </c>
      <c r="E35" s="31">
        <f t="shared" si="2"/>
        <v>48056</v>
      </c>
      <c r="F35" s="31">
        <f t="shared" si="2"/>
        <v>2296789</v>
      </c>
      <c r="G35" s="32">
        <f t="shared" si="2"/>
        <v>6422531</v>
      </c>
      <c r="H35" s="33">
        <f>G35/G50*100</f>
        <v>27.693587808688232</v>
      </c>
      <c r="I35" s="31">
        <f>SUM(I$26,I$9:I$10,I$19:I$20,I$23)</f>
        <v>3235822</v>
      </c>
      <c r="J35" s="31">
        <f>SUM(J$26,J$9:J$10,J$19:J$20,J$23)</f>
        <v>3186709</v>
      </c>
      <c r="K35" s="33">
        <f>I35/J35*100</f>
        <v>101.54118245500294</v>
      </c>
      <c r="L35" s="33">
        <f>G35/F35</f>
        <v>2.7963086726730233</v>
      </c>
      <c r="M35" s="33">
        <f>G35/B35</f>
        <v>641.9067463768575</v>
      </c>
      <c r="N35" s="43"/>
      <c r="O35" s="43"/>
      <c r="P35" s="43"/>
      <c r="Q35" s="43"/>
      <c r="R35" s="43"/>
      <c r="S35" s="43"/>
      <c r="T35" s="43"/>
      <c r="U35" s="43"/>
      <c r="V35" s="43"/>
      <c r="W35" s="43"/>
      <c r="X35" s="43"/>
      <c r="Y35" s="43"/>
      <c r="Z35" s="43"/>
    </row>
    <row r="36" spans="1:26" ht="12">
      <c r="A36" s="67" t="s">
        <v>510</v>
      </c>
      <c r="B36" s="34">
        <f aca="true" t="shared" si="3" ref="B36:G36">SUM(B$21:B$22)</f>
        <v>8143.824</v>
      </c>
      <c r="C36" s="35">
        <f t="shared" si="3"/>
        <v>29</v>
      </c>
      <c r="D36" s="35">
        <f t="shared" si="3"/>
        <v>324</v>
      </c>
      <c r="E36" s="35">
        <f t="shared" si="3"/>
        <v>6366</v>
      </c>
      <c r="F36" s="35">
        <f t="shared" si="3"/>
        <v>203993</v>
      </c>
      <c r="G36" s="36">
        <f t="shared" si="3"/>
        <v>561442</v>
      </c>
      <c r="H36" s="33">
        <f>G36/G50*100</f>
        <v>2.4209059211213675</v>
      </c>
      <c r="I36" s="35">
        <f>SUM(I$21:I$22)</f>
        <v>289872</v>
      </c>
      <c r="J36" s="35">
        <f>SUM(J$21:J$22)</f>
        <v>271570</v>
      </c>
      <c r="K36" s="33">
        <f>I36/J36*100</f>
        <v>106.73933055934013</v>
      </c>
      <c r="L36" s="33">
        <f>G36/F36</f>
        <v>2.7522611069987697</v>
      </c>
      <c r="M36" s="33">
        <f>G36/B36</f>
        <v>68.94083172720825</v>
      </c>
      <c r="N36" s="43"/>
      <c r="O36" s="43"/>
      <c r="P36" s="43"/>
      <c r="Q36" s="43"/>
      <c r="R36" s="43"/>
      <c r="S36" s="43"/>
      <c r="T36" s="43"/>
      <c r="U36" s="43"/>
      <c r="V36" s="43"/>
      <c r="W36" s="43"/>
      <c r="X36" s="43"/>
      <c r="Y36" s="43"/>
      <c r="Z36" s="43"/>
    </row>
    <row r="37" spans="1:26" ht="12">
      <c r="A37" s="14" t="s">
        <v>511</v>
      </c>
      <c r="B37" s="43"/>
      <c r="C37" s="43"/>
      <c r="D37" s="43"/>
      <c r="E37" s="43"/>
      <c r="F37" s="43"/>
      <c r="G37" s="43"/>
      <c r="H37" s="43"/>
      <c r="I37" s="43"/>
      <c r="J37" s="43"/>
      <c r="K37" s="43"/>
      <c r="L37" s="43"/>
      <c r="M37" s="43"/>
      <c r="N37" s="43"/>
      <c r="O37" s="43"/>
      <c r="P37" s="43"/>
      <c r="Q37" s="43"/>
      <c r="R37" s="43"/>
      <c r="S37" s="43"/>
      <c r="T37" s="43"/>
      <c r="U37" s="43"/>
      <c r="V37" s="43"/>
      <c r="W37" s="43"/>
      <c r="X37" s="43"/>
      <c r="Y37" s="43"/>
      <c r="Z37" s="43"/>
    </row>
    <row r="38" spans="1:26" ht="12">
      <c r="A38" s="14" t="s">
        <v>512</v>
      </c>
      <c r="B38" s="43"/>
      <c r="C38" s="43"/>
      <c r="D38" s="43"/>
      <c r="E38" s="43"/>
      <c r="F38" s="43"/>
      <c r="G38" s="43"/>
      <c r="H38" s="43"/>
      <c r="I38" s="43"/>
      <c r="J38" s="43"/>
      <c r="K38" s="43"/>
      <c r="L38" s="43"/>
      <c r="M38" s="43"/>
      <c r="N38" s="43"/>
      <c r="O38" s="43"/>
      <c r="P38" s="43"/>
      <c r="Q38" s="43"/>
      <c r="R38" s="43"/>
      <c r="S38" s="43"/>
      <c r="T38" s="43"/>
      <c r="U38" s="43"/>
      <c r="V38" s="43"/>
      <c r="W38" s="43"/>
      <c r="X38" s="43"/>
      <c r="Y38" s="43"/>
      <c r="Z38" s="43"/>
    </row>
    <row r="39" spans="1:26" ht="12">
      <c r="A39" s="14" t="s">
        <v>513</v>
      </c>
      <c r="B39" s="43"/>
      <c r="C39" s="43"/>
      <c r="D39" s="43"/>
      <c r="E39" s="43"/>
      <c r="F39" s="43"/>
      <c r="G39" s="43"/>
      <c r="H39" s="43"/>
      <c r="I39" s="43"/>
      <c r="J39" s="43"/>
      <c r="K39" s="43"/>
      <c r="L39" s="43"/>
      <c r="M39" s="43"/>
      <c r="N39" s="43"/>
      <c r="O39" s="43"/>
      <c r="P39" s="43"/>
      <c r="Q39" s="43"/>
      <c r="R39" s="43"/>
      <c r="S39" s="43"/>
      <c r="T39" s="43"/>
      <c r="U39" s="43"/>
      <c r="V39" s="43"/>
      <c r="W39" s="43"/>
      <c r="X39" s="43"/>
      <c r="Y39" s="43"/>
      <c r="Z39" s="43"/>
    </row>
    <row r="40" spans="1:26" ht="12">
      <c r="A40" s="14" t="s">
        <v>230</v>
      </c>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spans="1:26" ht="12">
      <c r="A41" s="80" t="s">
        <v>514</v>
      </c>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spans="1:26" ht="12">
      <c r="A42" s="80" t="s">
        <v>515</v>
      </c>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spans="1:26" ht="12">
      <c r="A43" s="80" t="s">
        <v>516</v>
      </c>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spans="1:26" ht="12">
      <c r="A44" s="108" t="s">
        <v>517</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26" ht="12">
      <c r="A45" s="108" t="s">
        <v>592</v>
      </c>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spans="1:41" s="113" customFormat="1" ht="12">
      <c r="A46" s="97" t="s">
        <v>613</v>
      </c>
      <c r="B46" s="111"/>
      <c r="C46" s="111"/>
      <c r="D46" s="111"/>
      <c r="E46" s="111"/>
      <c r="F46" s="111"/>
      <c r="G46" s="111"/>
      <c r="H46" s="111"/>
      <c r="I46" s="111"/>
      <c r="J46" s="111"/>
      <c r="K46" s="111"/>
      <c r="L46" s="111"/>
      <c r="M46" s="111"/>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row>
    <row r="47" spans="1:13" ht="12">
      <c r="A47" s="152" t="s">
        <v>518</v>
      </c>
      <c r="B47" s="152"/>
      <c r="C47" s="152"/>
      <c r="D47" s="152"/>
      <c r="E47" s="152"/>
      <c r="F47" s="152"/>
      <c r="G47" s="152"/>
      <c r="H47" s="152"/>
      <c r="I47" s="152"/>
      <c r="J47" s="152"/>
      <c r="K47" s="152"/>
      <c r="L47" s="152"/>
      <c r="M47" s="152"/>
    </row>
    <row r="48" spans="1:13" ht="12">
      <c r="A48" s="76" t="s">
        <v>519</v>
      </c>
      <c r="B48" s="43"/>
      <c r="C48" s="43"/>
      <c r="D48" s="43"/>
      <c r="E48" s="43"/>
      <c r="F48" s="43"/>
      <c r="G48" s="43"/>
      <c r="H48" s="43"/>
      <c r="I48" s="43"/>
      <c r="J48" s="43"/>
      <c r="K48" s="43"/>
      <c r="L48" s="43"/>
      <c r="M48" s="43"/>
    </row>
    <row r="49" ht="12">
      <c r="A49" s="82"/>
    </row>
    <row r="50" ht="12" hidden="1">
      <c r="G50" s="43">
        <f>SUM(G33:G36)</f>
        <v>23191401</v>
      </c>
    </row>
    <row r="51" spans="1:13" ht="12" hidden="1">
      <c r="A51" s="82" t="s">
        <v>520</v>
      </c>
      <c r="B51" s="43">
        <f aca="true" t="shared" si="4" ref="B51:J51">B5-SUM(B11,B27,B6:B10,B30:B31)</f>
        <v>0</v>
      </c>
      <c r="C51" s="43">
        <f t="shared" si="4"/>
        <v>0</v>
      </c>
      <c r="D51" s="43">
        <f t="shared" si="4"/>
        <v>0</v>
      </c>
      <c r="E51" s="43">
        <f t="shared" si="4"/>
        <v>0</v>
      </c>
      <c r="F51" s="43">
        <f t="shared" si="4"/>
        <v>0</v>
      </c>
      <c r="G51" s="43">
        <f t="shared" si="4"/>
        <v>0</v>
      </c>
      <c r="H51" s="43">
        <f t="shared" si="4"/>
        <v>-0.010000000000005116</v>
      </c>
      <c r="I51" s="43">
        <f t="shared" si="4"/>
        <v>0</v>
      </c>
      <c r="J51" s="43">
        <f t="shared" si="4"/>
        <v>0</v>
      </c>
      <c r="K51" s="43"/>
      <c r="L51" s="43"/>
      <c r="M51" s="43"/>
    </row>
    <row r="52" spans="1:13" s="83" customFormat="1" ht="12" hidden="1">
      <c r="A52" s="98" t="s">
        <v>521</v>
      </c>
      <c r="B52" s="85">
        <f aca="true" t="shared" si="5" ref="B52:J52">B11-SUM(B12:B26)</f>
        <v>0</v>
      </c>
      <c r="C52" s="85">
        <f t="shared" si="5"/>
        <v>0</v>
      </c>
      <c r="D52" s="85">
        <f t="shared" si="5"/>
        <v>0</v>
      </c>
      <c r="E52" s="85">
        <f t="shared" si="5"/>
        <v>0</v>
      </c>
      <c r="F52" s="85">
        <f t="shared" si="5"/>
        <v>0</v>
      </c>
      <c r="G52" s="85">
        <f t="shared" si="5"/>
        <v>0</v>
      </c>
      <c r="H52" s="85">
        <f t="shared" si="5"/>
        <v>-0.009999999999990905</v>
      </c>
      <c r="I52" s="85">
        <f t="shared" si="5"/>
        <v>0</v>
      </c>
      <c r="J52" s="85">
        <f t="shared" si="5"/>
        <v>0</v>
      </c>
      <c r="K52" s="85"/>
      <c r="L52" s="85"/>
      <c r="M52" s="85"/>
    </row>
    <row r="53" spans="1:13" ht="12" hidden="1">
      <c r="A53" s="82" t="s">
        <v>522</v>
      </c>
      <c r="B53" s="43">
        <f aca="true" t="shared" si="6" ref="B53:J53">B27-SUM(B28:B29)</f>
        <v>0</v>
      </c>
      <c r="C53" s="43">
        <f t="shared" si="6"/>
        <v>0</v>
      </c>
      <c r="D53" s="43">
        <f t="shared" si="6"/>
        <v>0</v>
      </c>
      <c r="E53" s="43">
        <f t="shared" si="6"/>
        <v>0</v>
      </c>
      <c r="F53" s="43">
        <f t="shared" si="6"/>
        <v>0</v>
      </c>
      <c r="G53" s="43">
        <f t="shared" si="6"/>
        <v>0</v>
      </c>
      <c r="H53" s="43">
        <f t="shared" si="6"/>
        <v>-0.010000000000000009</v>
      </c>
      <c r="I53" s="43">
        <f t="shared" si="6"/>
        <v>0</v>
      </c>
      <c r="J53" s="43">
        <f t="shared" si="6"/>
        <v>0</v>
      </c>
      <c r="K53" s="43"/>
      <c r="L53" s="43"/>
      <c r="M53" s="43"/>
    </row>
    <row r="54" spans="1:13" ht="12" hidden="1">
      <c r="A54" s="82" t="s">
        <v>523</v>
      </c>
      <c r="B54" s="43">
        <f>B5-'年月monthly'!B169</f>
        <v>0</v>
      </c>
      <c r="C54" s="43">
        <f>C5-'年月monthly'!C169</f>
        <v>0</v>
      </c>
      <c r="D54" s="43">
        <f>D5-'年月monthly'!D169</f>
        <v>0</v>
      </c>
      <c r="E54" s="43">
        <f>E5-'年月monthly'!E169</f>
        <v>0</v>
      </c>
      <c r="F54" s="43">
        <f>F5-'年月monthly'!F169</f>
        <v>0</v>
      </c>
      <c r="G54" s="43">
        <f>G5-'年月monthly'!G169</f>
        <v>0</v>
      </c>
      <c r="H54" s="43"/>
      <c r="I54" s="43">
        <f>I5-'年月monthly'!I169</f>
        <v>0</v>
      </c>
      <c r="J54" s="43">
        <f>J5-'年月monthly'!J169</f>
        <v>0</v>
      </c>
      <c r="K54" s="43">
        <f>K5-'年月monthly'!K169</f>
        <v>0</v>
      </c>
      <c r="L54" s="43">
        <f>L5-'年月monthly'!L169</f>
        <v>0</v>
      </c>
      <c r="M54" s="43">
        <f>M5-'年月monthly'!M169</f>
        <v>0</v>
      </c>
    </row>
    <row r="55" spans="2:13" ht="12">
      <c r="B55" s="89"/>
      <c r="C55" s="89"/>
      <c r="D55" s="89"/>
      <c r="E55" s="89"/>
      <c r="F55" s="89"/>
      <c r="G55" s="89"/>
      <c r="H55" s="89"/>
      <c r="I55" s="89"/>
      <c r="J55" s="89"/>
      <c r="K55" s="89"/>
      <c r="L55" s="89"/>
      <c r="M55" s="89"/>
    </row>
    <row r="56" spans="2:13" ht="12">
      <c r="B56" s="88"/>
      <c r="C56" s="88"/>
      <c r="D56" s="88"/>
      <c r="E56" s="88"/>
      <c r="F56" s="88"/>
      <c r="G56" s="88"/>
      <c r="H56" s="88"/>
      <c r="I56" s="88"/>
      <c r="J56" s="88"/>
      <c r="K56" s="88"/>
      <c r="L56" s="88"/>
      <c r="M56" s="88"/>
    </row>
    <row r="57" spans="2:13" ht="12">
      <c r="B57" s="88"/>
      <c r="C57" s="88"/>
      <c r="D57" s="88"/>
      <c r="E57" s="88"/>
      <c r="F57" s="88"/>
      <c r="G57" s="88"/>
      <c r="H57" s="88"/>
      <c r="I57" s="88"/>
      <c r="J57" s="88"/>
      <c r="K57" s="88"/>
      <c r="L57" s="88"/>
      <c r="M57" s="88"/>
    </row>
    <row r="58" spans="2:13" ht="12">
      <c r="B58" s="88"/>
      <c r="C58" s="88"/>
      <c r="D58" s="88"/>
      <c r="E58" s="88"/>
      <c r="F58" s="88"/>
      <c r="G58" s="88"/>
      <c r="H58" s="88"/>
      <c r="I58" s="88"/>
      <c r="J58" s="88"/>
      <c r="K58" s="88"/>
      <c r="L58" s="88"/>
      <c r="M58" s="88"/>
    </row>
  </sheetData>
  <sheetProtection/>
  <mergeCells count="4">
    <mergeCell ref="A2:M2"/>
    <mergeCell ref="A32:M32"/>
    <mergeCell ref="A1:M1"/>
    <mergeCell ref="A47:M47"/>
  </mergeCells>
  <conditionalFormatting sqref="B51:M54">
    <cfRule type="cellIs" priority="1" dxfId="20" operator="notEqual" stopIfTrue="1">
      <formula>0</formula>
    </cfRule>
  </conditionalFormatting>
  <printOptions/>
  <pageMargins left="0.3937007874015748" right="0.3937007874015748" top="0.984251968503937" bottom="0.984251968503937" header="0.5118110236220472" footer="0.5118110236220472"/>
  <pageSetup fitToHeight="1" fitToWidth="1" horizontalDpi="1200" verticalDpi="1200" orientation="landscape" paperSize="9" scale="96"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AO58"/>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2" sqref="A2:M2"/>
    </sheetView>
  </sheetViews>
  <sheetFormatPr defaultColWidth="9.33203125" defaultRowHeight="12"/>
  <cols>
    <col min="1" max="1" width="23.66015625" style="44" customWidth="1"/>
    <col min="2" max="2" width="13.16015625" style="44" customWidth="1"/>
    <col min="3" max="3" width="14.5" style="44" customWidth="1"/>
    <col min="4" max="4" width="9" style="44" customWidth="1"/>
    <col min="5" max="5" width="9.83203125" style="44" customWidth="1"/>
    <col min="6" max="6" width="10.33203125" style="44" customWidth="1"/>
    <col min="7" max="7" width="12" style="44" customWidth="1"/>
    <col min="8" max="8" width="10.66015625" style="44" customWidth="1"/>
    <col min="9" max="10" width="11.16015625" style="44" customWidth="1"/>
    <col min="11" max="11" width="10.66015625" style="44" customWidth="1"/>
    <col min="12" max="12" width="12.66015625" style="44" customWidth="1"/>
    <col min="13" max="13" width="15.5" style="44" customWidth="1"/>
    <col min="14" max="16384" width="9.33203125" style="44" customWidth="1"/>
  </cols>
  <sheetData>
    <row r="1" spans="1:13" s="69" customFormat="1" ht="24.75" customHeight="1">
      <c r="A1" s="147" t="s">
        <v>358</v>
      </c>
      <c r="B1" s="147"/>
      <c r="C1" s="147"/>
      <c r="D1" s="147"/>
      <c r="E1" s="147"/>
      <c r="F1" s="147"/>
      <c r="G1" s="147"/>
      <c r="H1" s="147"/>
      <c r="I1" s="147"/>
      <c r="J1" s="147"/>
      <c r="K1" s="147"/>
      <c r="L1" s="147"/>
      <c r="M1" s="147"/>
    </row>
    <row r="2" spans="1:13" s="94" customFormat="1" ht="12" customHeight="1">
      <c r="A2" s="148" t="s">
        <v>476</v>
      </c>
      <c r="B2" s="149"/>
      <c r="C2" s="149"/>
      <c r="D2" s="149"/>
      <c r="E2" s="149"/>
      <c r="F2" s="149"/>
      <c r="G2" s="149"/>
      <c r="H2" s="149"/>
      <c r="I2" s="149"/>
      <c r="J2" s="149"/>
      <c r="K2" s="149"/>
      <c r="L2" s="149"/>
      <c r="M2" s="149"/>
    </row>
    <row r="3" spans="1:13" s="71" customFormat="1" ht="38.25" customHeight="1">
      <c r="A3" s="55" t="s">
        <v>291</v>
      </c>
      <c r="B3" s="55" t="s">
        <v>182</v>
      </c>
      <c r="C3" s="70" t="s">
        <v>292</v>
      </c>
      <c r="D3" s="70" t="s">
        <v>293</v>
      </c>
      <c r="E3" s="114" t="s">
        <v>594</v>
      </c>
      <c r="F3" s="55" t="s">
        <v>294</v>
      </c>
      <c r="G3" s="55" t="s">
        <v>295</v>
      </c>
      <c r="H3" s="55" t="s">
        <v>296</v>
      </c>
      <c r="I3" s="55" t="s">
        <v>297</v>
      </c>
      <c r="J3" s="55" t="s">
        <v>298</v>
      </c>
      <c r="K3" s="70" t="s">
        <v>299</v>
      </c>
      <c r="L3" s="70" t="s">
        <v>300</v>
      </c>
      <c r="M3" s="55" t="s">
        <v>434</v>
      </c>
    </row>
    <row r="4" spans="1:13" s="73" customFormat="1" ht="45.75" customHeight="1">
      <c r="A4" s="72" t="s">
        <v>128</v>
      </c>
      <c r="B4" s="72" t="s">
        <v>301</v>
      </c>
      <c r="C4" s="72" t="s">
        <v>344</v>
      </c>
      <c r="D4" s="72" t="s">
        <v>339</v>
      </c>
      <c r="E4" s="115" t="s">
        <v>600</v>
      </c>
      <c r="F4" s="72" t="s">
        <v>340</v>
      </c>
      <c r="G4" s="72" t="s">
        <v>341</v>
      </c>
      <c r="H4" s="72" t="s">
        <v>302</v>
      </c>
      <c r="I4" s="72" t="s">
        <v>303</v>
      </c>
      <c r="J4" s="72" t="s">
        <v>304</v>
      </c>
      <c r="K4" s="72" t="s">
        <v>305</v>
      </c>
      <c r="L4" s="52" t="s">
        <v>345</v>
      </c>
      <c r="M4" s="72" t="s">
        <v>306</v>
      </c>
    </row>
    <row r="5" spans="1:13" s="15" customFormat="1" ht="18" customHeight="1">
      <c r="A5" s="4" t="s">
        <v>307</v>
      </c>
      <c r="B5" s="5">
        <v>36192.8155</v>
      </c>
      <c r="C5" s="6">
        <v>368</v>
      </c>
      <c r="D5" s="6">
        <v>7835</v>
      </c>
      <c r="E5" s="6">
        <v>147828</v>
      </c>
      <c r="F5" s="6">
        <v>8057761</v>
      </c>
      <c r="G5" s="6">
        <v>23224912</v>
      </c>
      <c r="H5" s="7">
        <v>100</v>
      </c>
      <c r="I5" s="6">
        <v>11645674</v>
      </c>
      <c r="J5" s="6">
        <v>11579238</v>
      </c>
      <c r="K5" s="7">
        <v>100.57</v>
      </c>
      <c r="L5" s="7">
        <v>2.88</v>
      </c>
      <c r="M5" s="7">
        <v>641.7</v>
      </c>
    </row>
    <row r="6" spans="1:26" ht="12">
      <c r="A6" s="64" t="s">
        <v>470</v>
      </c>
      <c r="B6" s="40">
        <v>2052.5667</v>
      </c>
      <c r="C6" s="41">
        <v>29</v>
      </c>
      <c r="D6" s="41">
        <v>1032</v>
      </c>
      <c r="E6" s="41">
        <v>21951</v>
      </c>
      <c r="F6" s="41">
        <v>1431791</v>
      </c>
      <c r="G6" s="41">
        <v>3916451</v>
      </c>
      <c r="H6" s="42">
        <v>16.86</v>
      </c>
      <c r="I6" s="41">
        <v>1939844</v>
      </c>
      <c r="J6" s="41">
        <v>1976607</v>
      </c>
      <c r="K6" s="42">
        <v>98.14</v>
      </c>
      <c r="L6" s="42">
        <v>2.74</v>
      </c>
      <c r="M6" s="42">
        <v>1908.07</v>
      </c>
      <c r="N6" s="43"/>
      <c r="O6" s="43"/>
      <c r="P6" s="43"/>
      <c r="Q6" s="43"/>
      <c r="R6" s="43"/>
      <c r="S6" s="43"/>
      <c r="T6" s="43"/>
      <c r="U6" s="43"/>
      <c r="V6" s="43"/>
      <c r="W6" s="43"/>
      <c r="X6" s="43"/>
      <c r="Y6" s="43"/>
      <c r="Z6" s="43"/>
    </row>
    <row r="7" spans="1:26" ht="12">
      <c r="A7" s="74" t="s">
        <v>445</v>
      </c>
      <c r="B7" s="40">
        <v>271.7997</v>
      </c>
      <c r="C7" s="41">
        <v>12</v>
      </c>
      <c r="D7" s="41">
        <v>456</v>
      </c>
      <c r="E7" s="41">
        <v>9545</v>
      </c>
      <c r="F7" s="41">
        <v>999879</v>
      </c>
      <c r="G7" s="41">
        <v>2650968</v>
      </c>
      <c r="H7" s="42">
        <v>11.41</v>
      </c>
      <c r="I7" s="41">
        <v>1276343</v>
      </c>
      <c r="J7" s="41">
        <v>1374625</v>
      </c>
      <c r="K7" s="42">
        <v>92.85</v>
      </c>
      <c r="L7" s="42">
        <v>2.65</v>
      </c>
      <c r="M7" s="42">
        <v>9753.39</v>
      </c>
      <c r="N7" s="43"/>
      <c r="O7" s="43"/>
      <c r="P7" s="43"/>
      <c r="Q7" s="43"/>
      <c r="R7" s="43"/>
      <c r="S7" s="43"/>
      <c r="T7" s="43"/>
      <c r="U7" s="43"/>
      <c r="V7" s="43"/>
      <c r="W7" s="43"/>
      <c r="X7" s="43"/>
      <c r="Y7" s="43"/>
      <c r="Z7" s="43"/>
    </row>
    <row r="8" spans="1:26" ht="12">
      <c r="A8" s="107" t="s">
        <v>471</v>
      </c>
      <c r="B8" s="40">
        <v>2214.8968</v>
      </c>
      <c r="C8" s="41">
        <v>29</v>
      </c>
      <c r="D8" s="41">
        <v>625</v>
      </c>
      <c r="E8" s="41">
        <v>13004</v>
      </c>
      <c r="F8" s="41">
        <v>867854</v>
      </c>
      <c r="G8" s="41">
        <v>2664394</v>
      </c>
      <c r="H8" s="42">
        <v>11.47</v>
      </c>
      <c r="I8" s="41">
        <v>1324894</v>
      </c>
      <c r="J8" s="41">
        <v>1339500</v>
      </c>
      <c r="K8" s="42">
        <v>98.91</v>
      </c>
      <c r="L8" s="42">
        <v>3.07</v>
      </c>
      <c r="M8" s="42">
        <v>1202.94</v>
      </c>
      <c r="N8" s="43"/>
      <c r="O8" s="43"/>
      <c r="P8" s="43"/>
      <c r="Q8" s="43"/>
      <c r="R8" s="43"/>
      <c r="S8" s="43"/>
      <c r="T8" s="43"/>
      <c r="U8" s="43"/>
      <c r="V8" s="43"/>
      <c r="W8" s="43"/>
      <c r="X8" s="43"/>
      <c r="Y8" s="43"/>
      <c r="Z8" s="43"/>
    </row>
    <row r="9" spans="1:26" ht="12">
      <c r="A9" s="107" t="s">
        <v>472</v>
      </c>
      <c r="B9" s="40">
        <v>2191.6531</v>
      </c>
      <c r="C9" s="41">
        <v>37</v>
      </c>
      <c r="D9" s="41">
        <v>752</v>
      </c>
      <c r="E9" s="41">
        <v>14730</v>
      </c>
      <c r="F9" s="41">
        <v>648283</v>
      </c>
      <c r="G9" s="41">
        <v>1876960</v>
      </c>
      <c r="H9" s="42">
        <v>8.08</v>
      </c>
      <c r="I9" s="41">
        <v>943899</v>
      </c>
      <c r="J9" s="41">
        <v>933061</v>
      </c>
      <c r="K9" s="42">
        <v>101.16</v>
      </c>
      <c r="L9" s="42">
        <v>2.9</v>
      </c>
      <c r="M9" s="42">
        <v>856.41</v>
      </c>
      <c r="N9" s="43"/>
      <c r="O9" s="43"/>
      <c r="P9" s="43"/>
      <c r="Q9" s="43"/>
      <c r="R9" s="43"/>
      <c r="S9" s="43"/>
      <c r="T9" s="43"/>
      <c r="U9" s="43"/>
      <c r="V9" s="43"/>
      <c r="W9" s="43"/>
      <c r="X9" s="43"/>
      <c r="Y9" s="43"/>
      <c r="Z9" s="43"/>
    </row>
    <row r="10" spans="1:26" ht="12">
      <c r="A10" s="74" t="s">
        <v>446</v>
      </c>
      <c r="B10" s="40">
        <v>2947.6159</v>
      </c>
      <c r="C10" s="41">
        <v>38</v>
      </c>
      <c r="D10" s="41">
        <v>893</v>
      </c>
      <c r="E10" s="41">
        <v>17670</v>
      </c>
      <c r="F10" s="41">
        <v>1035012</v>
      </c>
      <c r="G10" s="41">
        <v>2774470</v>
      </c>
      <c r="H10" s="42">
        <v>11.95</v>
      </c>
      <c r="I10" s="41">
        <v>1388530</v>
      </c>
      <c r="J10" s="41">
        <v>1385940</v>
      </c>
      <c r="K10" s="42">
        <v>100.19</v>
      </c>
      <c r="L10" s="42">
        <v>2.68</v>
      </c>
      <c r="M10" s="42">
        <v>941.26</v>
      </c>
      <c r="N10" s="43"/>
      <c r="O10" s="43"/>
      <c r="P10" s="43"/>
      <c r="Q10" s="43"/>
      <c r="R10" s="43"/>
      <c r="S10" s="43"/>
      <c r="T10" s="43"/>
      <c r="U10" s="43"/>
      <c r="V10" s="43"/>
      <c r="W10" s="43"/>
      <c r="X10" s="43"/>
      <c r="Y10" s="43"/>
      <c r="Z10" s="43"/>
    </row>
    <row r="11" spans="1:26" ht="12">
      <c r="A11" s="74" t="s">
        <v>447</v>
      </c>
      <c r="B11" s="40">
        <v>26330.9577</v>
      </c>
      <c r="C11" s="41">
        <v>213</v>
      </c>
      <c r="D11" s="41">
        <v>4018</v>
      </c>
      <c r="E11" s="41">
        <v>70026</v>
      </c>
      <c r="F11" s="41">
        <v>3038930</v>
      </c>
      <c r="G11" s="41">
        <v>9227680</v>
      </c>
      <c r="H11" s="42">
        <v>39.73</v>
      </c>
      <c r="I11" s="41">
        <v>4713700</v>
      </c>
      <c r="J11" s="41">
        <v>4513980</v>
      </c>
      <c r="K11" s="42">
        <v>104.42</v>
      </c>
      <c r="L11" s="42">
        <v>3.04</v>
      </c>
      <c r="M11" s="42">
        <v>350.45</v>
      </c>
      <c r="N11" s="43"/>
      <c r="O11" s="43"/>
      <c r="P11" s="43"/>
      <c r="Q11" s="43"/>
      <c r="R11" s="43"/>
      <c r="S11" s="43"/>
      <c r="T11" s="43"/>
      <c r="U11" s="43"/>
      <c r="V11" s="43"/>
      <c r="W11" s="43"/>
      <c r="X11" s="43"/>
      <c r="Y11" s="43"/>
      <c r="Z11" s="43"/>
    </row>
    <row r="12" spans="1:26" ht="12">
      <c r="A12" s="74" t="s">
        <v>448</v>
      </c>
      <c r="B12" s="10">
        <v>2143.6251</v>
      </c>
      <c r="C12" s="11">
        <v>12</v>
      </c>
      <c r="D12" s="11">
        <v>235</v>
      </c>
      <c r="E12" s="11">
        <v>3751</v>
      </c>
      <c r="F12" s="11">
        <v>156356</v>
      </c>
      <c r="G12" s="11">
        <v>459061</v>
      </c>
      <c r="H12" s="12">
        <v>1.98</v>
      </c>
      <c r="I12" s="11">
        <v>233661</v>
      </c>
      <c r="J12" s="11">
        <v>225400</v>
      </c>
      <c r="K12" s="12">
        <v>103.67</v>
      </c>
      <c r="L12" s="12">
        <v>2.94</v>
      </c>
      <c r="M12" s="12">
        <v>214.15</v>
      </c>
      <c r="N12" s="43"/>
      <c r="O12" s="43"/>
      <c r="P12" s="43"/>
      <c r="Q12" s="43"/>
      <c r="R12" s="43"/>
      <c r="S12" s="43"/>
      <c r="T12" s="43"/>
      <c r="U12" s="43"/>
      <c r="V12" s="43"/>
      <c r="W12" s="43"/>
      <c r="X12" s="43"/>
      <c r="Y12" s="43"/>
      <c r="Z12" s="43"/>
    </row>
    <row r="13" spans="1:26" ht="12">
      <c r="A13" s="74" t="s">
        <v>449</v>
      </c>
      <c r="B13" s="10">
        <v>1220.954</v>
      </c>
      <c r="C13" s="11">
        <v>13</v>
      </c>
      <c r="D13" s="11">
        <v>483</v>
      </c>
      <c r="E13" s="11">
        <v>11345</v>
      </c>
      <c r="F13" s="11">
        <v>686273</v>
      </c>
      <c r="G13" s="11">
        <v>2013305</v>
      </c>
      <c r="H13" s="12">
        <v>8.67</v>
      </c>
      <c r="I13" s="11">
        <v>1013618</v>
      </c>
      <c r="J13" s="11">
        <v>999687</v>
      </c>
      <c r="K13" s="12">
        <v>101.39</v>
      </c>
      <c r="L13" s="12">
        <v>2.93</v>
      </c>
      <c r="M13" s="12">
        <v>1648.96</v>
      </c>
      <c r="N13" s="43"/>
      <c r="O13" s="43"/>
      <c r="P13" s="43"/>
      <c r="Q13" s="43"/>
      <c r="R13" s="43"/>
      <c r="S13" s="43"/>
      <c r="T13" s="43"/>
      <c r="U13" s="43"/>
      <c r="V13" s="43"/>
      <c r="W13" s="43"/>
      <c r="X13" s="43"/>
      <c r="Y13" s="43"/>
      <c r="Z13" s="43"/>
    </row>
    <row r="14" spans="1:26" ht="12">
      <c r="A14" s="74" t="s">
        <v>450</v>
      </c>
      <c r="B14" s="10">
        <v>1427.5369</v>
      </c>
      <c r="C14" s="11">
        <v>13</v>
      </c>
      <c r="D14" s="11">
        <v>187</v>
      </c>
      <c r="E14" s="11">
        <v>3038</v>
      </c>
      <c r="F14" s="11">
        <v>165495</v>
      </c>
      <c r="G14" s="11">
        <v>517641</v>
      </c>
      <c r="H14" s="12">
        <v>2.23</v>
      </c>
      <c r="I14" s="11">
        <v>265905</v>
      </c>
      <c r="J14" s="11">
        <v>251736</v>
      </c>
      <c r="K14" s="12">
        <v>105.63</v>
      </c>
      <c r="L14" s="12">
        <v>3.13</v>
      </c>
      <c r="M14" s="12">
        <v>362.61</v>
      </c>
      <c r="N14" s="43"/>
      <c r="O14" s="43"/>
      <c r="P14" s="43"/>
      <c r="Q14" s="43"/>
      <c r="R14" s="43"/>
      <c r="S14" s="43"/>
      <c r="T14" s="43"/>
      <c r="U14" s="43"/>
      <c r="V14" s="43"/>
      <c r="W14" s="43"/>
      <c r="X14" s="43"/>
      <c r="Y14" s="43"/>
      <c r="Z14" s="43"/>
    </row>
    <row r="15" spans="1:26" ht="12">
      <c r="A15" s="74" t="s">
        <v>451</v>
      </c>
      <c r="B15" s="10">
        <v>1820.3149</v>
      </c>
      <c r="C15" s="11">
        <v>18</v>
      </c>
      <c r="D15" s="11">
        <v>274</v>
      </c>
      <c r="E15" s="11">
        <v>4673</v>
      </c>
      <c r="F15" s="11">
        <v>175305</v>
      </c>
      <c r="G15" s="11">
        <v>562010</v>
      </c>
      <c r="H15" s="12">
        <v>2.42</v>
      </c>
      <c r="I15" s="11">
        <v>291218</v>
      </c>
      <c r="J15" s="11">
        <v>270792</v>
      </c>
      <c r="K15" s="12">
        <v>107.54</v>
      </c>
      <c r="L15" s="12">
        <v>3.21</v>
      </c>
      <c r="M15" s="12">
        <v>308.74</v>
      </c>
      <c r="N15" s="43"/>
      <c r="O15" s="43"/>
      <c r="P15" s="43"/>
      <c r="Q15" s="43"/>
      <c r="R15" s="43"/>
      <c r="S15" s="43"/>
      <c r="T15" s="43"/>
      <c r="U15" s="43"/>
      <c r="V15" s="43"/>
      <c r="W15" s="43"/>
      <c r="X15" s="43"/>
      <c r="Y15" s="43"/>
      <c r="Z15" s="43"/>
    </row>
    <row r="16" spans="1:26" ht="12">
      <c r="A16" s="74" t="s">
        <v>452</v>
      </c>
      <c r="B16" s="10">
        <v>1074.396</v>
      </c>
      <c r="C16" s="11">
        <v>26</v>
      </c>
      <c r="D16" s="11">
        <v>589</v>
      </c>
      <c r="E16" s="11">
        <v>9085</v>
      </c>
      <c r="F16" s="11">
        <v>367801</v>
      </c>
      <c r="G16" s="11">
        <v>1303039</v>
      </c>
      <c r="H16" s="12">
        <v>5.61</v>
      </c>
      <c r="I16" s="11">
        <v>667920</v>
      </c>
      <c r="J16" s="11">
        <v>635119</v>
      </c>
      <c r="K16" s="12">
        <v>105.16</v>
      </c>
      <c r="L16" s="12">
        <v>3.54</v>
      </c>
      <c r="M16" s="12">
        <v>1212.81</v>
      </c>
      <c r="N16" s="43"/>
      <c r="O16" s="43"/>
      <c r="P16" s="43"/>
      <c r="Q16" s="43"/>
      <c r="R16" s="43"/>
      <c r="S16" s="43"/>
      <c r="T16" s="43"/>
      <c r="U16" s="43"/>
      <c r="V16" s="43"/>
      <c r="W16" s="43"/>
      <c r="X16" s="43"/>
      <c r="Y16" s="43"/>
      <c r="Z16" s="43"/>
    </row>
    <row r="17" spans="1:26" ht="12">
      <c r="A17" s="74" t="s">
        <v>453</v>
      </c>
      <c r="B17" s="10">
        <v>4106.436</v>
      </c>
      <c r="C17" s="11">
        <v>13</v>
      </c>
      <c r="D17" s="11">
        <v>261</v>
      </c>
      <c r="E17" s="11">
        <v>4264</v>
      </c>
      <c r="F17" s="11">
        <v>172262</v>
      </c>
      <c r="G17" s="11">
        <v>522807</v>
      </c>
      <c r="H17" s="12">
        <v>2.25</v>
      </c>
      <c r="I17" s="11">
        <v>268979</v>
      </c>
      <c r="J17" s="11">
        <v>253828</v>
      </c>
      <c r="K17" s="12">
        <v>105.97</v>
      </c>
      <c r="L17" s="12">
        <v>3.03</v>
      </c>
      <c r="M17" s="12">
        <v>127.31</v>
      </c>
      <c r="N17" s="43"/>
      <c r="O17" s="43"/>
      <c r="P17" s="43"/>
      <c r="Q17" s="43"/>
      <c r="R17" s="43"/>
      <c r="S17" s="43"/>
      <c r="T17" s="43"/>
      <c r="U17" s="43"/>
      <c r="V17" s="43"/>
      <c r="W17" s="43"/>
      <c r="X17" s="43"/>
      <c r="Y17" s="43"/>
      <c r="Z17" s="43"/>
    </row>
    <row r="18" spans="1:26" ht="12">
      <c r="A18" s="74" t="s">
        <v>454</v>
      </c>
      <c r="B18" s="10">
        <v>1290.8326</v>
      </c>
      <c r="C18" s="11">
        <v>20</v>
      </c>
      <c r="D18" s="11">
        <v>387</v>
      </c>
      <c r="E18" s="11">
        <v>6414</v>
      </c>
      <c r="F18" s="11">
        <v>231594</v>
      </c>
      <c r="G18" s="11">
        <v>713556</v>
      </c>
      <c r="H18" s="12">
        <v>3.07</v>
      </c>
      <c r="I18" s="11">
        <v>372365</v>
      </c>
      <c r="J18" s="11">
        <v>341191</v>
      </c>
      <c r="K18" s="12">
        <v>109.14</v>
      </c>
      <c r="L18" s="12">
        <v>3.08</v>
      </c>
      <c r="M18" s="12">
        <v>552.79</v>
      </c>
      <c r="N18" s="43"/>
      <c r="O18" s="43"/>
      <c r="P18" s="43"/>
      <c r="Q18" s="43"/>
      <c r="R18" s="43"/>
      <c r="S18" s="43"/>
      <c r="T18" s="43"/>
      <c r="U18" s="43"/>
      <c r="V18" s="43"/>
      <c r="W18" s="43"/>
      <c r="X18" s="43"/>
      <c r="Y18" s="43"/>
      <c r="Z18" s="43"/>
    </row>
    <row r="19" spans="1:26" ht="12">
      <c r="A19" s="74" t="s">
        <v>455</v>
      </c>
      <c r="B19" s="10">
        <v>1903.6367</v>
      </c>
      <c r="C19" s="11">
        <v>18</v>
      </c>
      <c r="D19" s="11">
        <v>357</v>
      </c>
      <c r="E19" s="11">
        <v>5345</v>
      </c>
      <c r="F19" s="11">
        <v>177906</v>
      </c>
      <c r="G19" s="11">
        <v>537942</v>
      </c>
      <c r="H19" s="12">
        <v>2.32</v>
      </c>
      <c r="I19" s="11">
        <v>280416</v>
      </c>
      <c r="J19" s="11">
        <v>257526</v>
      </c>
      <c r="K19" s="12">
        <v>108.89</v>
      </c>
      <c r="L19" s="12">
        <v>3.02</v>
      </c>
      <c r="M19" s="12">
        <v>282.59</v>
      </c>
      <c r="N19" s="43"/>
      <c r="O19" s="43"/>
      <c r="P19" s="43"/>
      <c r="Q19" s="43"/>
      <c r="R19" s="43"/>
      <c r="S19" s="43"/>
      <c r="T19" s="43"/>
      <c r="U19" s="43"/>
      <c r="V19" s="43"/>
      <c r="W19" s="43"/>
      <c r="X19" s="43"/>
      <c r="Y19" s="43"/>
      <c r="Z19" s="43"/>
    </row>
    <row r="20" spans="1:26" ht="12">
      <c r="A20" s="74" t="s">
        <v>456</v>
      </c>
      <c r="B20" s="10">
        <v>2775.6003</v>
      </c>
      <c r="C20" s="11">
        <v>33</v>
      </c>
      <c r="D20" s="11">
        <v>464</v>
      </c>
      <c r="E20" s="11">
        <v>7485</v>
      </c>
      <c r="F20" s="11">
        <v>278703</v>
      </c>
      <c r="G20" s="11">
        <v>864529</v>
      </c>
      <c r="H20" s="12">
        <v>3.72</v>
      </c>
      <c r="I20" s="11">
        <v>444133</v>
      </c>
      <c r="J20" s="11">
        <v>420396</v>
      </c>
      <c r="K20" s="12">
        <v>105.65</v>
      </c>
      <c r="L20" s="12">
        <v>3.1</v>
      </c>
      <c r="M20" s="12">
        <v>311.47</v>
      </c>
      <c r="N20" s="43"/>
      <c r="O20" s="43"/>
      <c r="P20" s="43"/>
      <c r="Q20" s="43"/>
      <c r="R20" s="43"/>
      <c r="S20" s="43"/>
      <c r="T20" s="43"/>
      <c r="U20" s="43"/>
      <c r="V20" s="43"/>
      <c r="W20" s="43"/>
      <c r="X20" s="43"/>
      <c r="Y20" s="43"/>
      <c r="Z20" s="43"/>
    </row>
    <row r="21" spans="1:26" ht="12">
      <c r="A21" s="74" t="s">
        <v>457</v>
      </c>
      <c r="B21" s="10">
        <v>3515.2526</v>
      </c>
      <c r="C21" s="11">
        <v>16</v>
      </c>
      <c r="D21" s="11">
        <v>147</v>
      </c>
      <c r="E21" s="11">
        <v>2709</v>
      </c>
      <c r="F21" s="11">
        <v>80840</v>
      </c>
      <c r="G21" s="11">
        <v>228290</v>
      </c>
      <c r="H21" s="12">
        <v>0.98</v>
      </c>
      <c r="I21" s="11">
        <v>119205</v>
      </c>
      <c r="J21" s="11">
        <v>109085</v>
      </c>
      <c r="K21" s="12">
        <v>109.28</v>
      </c>
      <c r="L21" s="12">
        <v>2.82</v>
      </c>
      <c r="M21" s="12">
        <v>64.94</v>
      </c>
      <c r="N21" s="43"/>
      <c r="O21" s="43"/>
      <c r="P21" s="43"/>
      <c r="Q21" s="43"/>
      <c r="R21" s="43"/>
      <c r="S21" s="43"/>
      <c r="T21" s="43"/>
      <c r="U21" s="43"/>
      <c r="V21" s="43"/>
      <c r="W21" s="43"/>
      <c r="X21" s="43"/>
      <c r="Y21" s="43"/>
      <c r="Z21" s="43"/>
    </row>
    <row r="22" spans="1:26" ht="12">
      <c r="A22" s="74" t="s">
        <v>458</v>
      </c>
      <c r="B22" s="10">
        <v>4628.5714</v>
      </c>
      <c r="C22" s="11">
        <v>13</v>
      </c>
      <c r="D22" s="11">
        <v>177</v>
      </c>
      <c r="E22" s="11">
        <v>3656</v>
      </c>
      <c r="F22" s="11">
        <v>121833</v>
      </c>
      <c r="G22" s="11">
        <v>336838</v>
      </c>
      <c r="H22" s="12">
        <v>1.45</v>
      </c>
      <c r="I22" s="11">
        <v>173205</v>
      </c>
      <c r="J22" s="11">
        <v>163633</v>
      </c>
      <c r="K22" s="12">
        <v>105.85</v>
      </c>
      <c r="L22" s="12">
        <v>2.76</v>
      </c>
      <c r="M22" s="12">
        <v>72.77</v>
      </c>
      <c r="N22" s="43"/>
      <c r="O22" s="43"/>
      <c r="P22" s="43"/>
      <c r="Q22" s="43"/>
      <c r="R22" s="43"/>
      <c r="S22" s="43"/>
      <c r="T22" s="43"/>
      <c r="U22" s="43"/>
      <c r="V22" s="43"/>
      <c r="W22" s="43"/>
      <c r="X22" s="43"/>
      <c r="Y22" s="43"/>
      <c r="Z22" s="43"/>
    </row>
    <row r="23" spans="1:26" ht="12">
      <c r="A23" s="74" t="s">
        <v>459</v>
      </c>
      <c r="B23" s="10">
        <v>126.8641</v>
      </c>
      <c r="C23" s="11">
        <v>6</v>
      </c>
      <c r="D23" s="11">
        <v>96</v>
      </c>
      <c r="E23" s="11">
        <v>1404</v>
      </c>
      <c r="F23" s="11">
        <v>35031</v>
      </c>
      <c r="G23" s="11">
        <v>97157</v>
      </c>
      <c r="H23" s="12">
        <v>0.42</v>
      </c>
      <c r="I23" s="11">
        <v>49865</v>
      </c>
      <c r="J23" s="11">
        <v>47292</v>
      </c>
      <c r="K23" s="12">
        <v>105.44</v>
      </c>
      <c r="L23" s="12">
        <v>2.77</v>
      </c>
      <c r="M23" s="12">
        <v>765.84</v>
      </c>
      <c r="N23" s="43"/>
      <c r="O23" s="43"/>
      <c r="P23" s="43"/>
      <c r="Q23" s="43"/>
      <c r="R23" s="43"/>
      <c r="S23" s="43"/>
      <c r="T23" s="43"/>
      <c r="U23" s="43"/>
      <c r="V23" s="43"/>
      <c r="W23" s="43"/>
      <c r="X23" s="43"/>
      <c r="Y23" s="43"/>
      <c r="Z23" s="43"/>
    </row>
    <row r="24" spans="1:26" ht="12">
      <c r="A24" s="74" t="s">
        <v>460</v>
      </c>
      <c r="B24" s="10">
        <v>132.7589</v>
      </c>
      <c r="C24" s="11">
        <v>7</v>
      </c>
      <c r="D24" s="11">
        <v>157</v>
      </c>
      <c r="E24" s="11">
        <v>3313</v>
      </c>
      <c r="F24" s="11">
        <v>147971</v>
      </c>
      <c r="G24" s="11">
        <v>379927</v>
      </c>
      <c r="H24" s="12">
        <v>1.64</v>
      </c>
      <c r="I24" s="11">
        <v>191367</v>
      </c>
      <c r="J24" s="11">
        <v>188560</v>
      </c>
      <c r="K24" s="12">
        <v>101.49</v>
      </c>
      <c r="L24" s="12">
        <v>2.57</v>
      </c>
      <c r="M24" s="12">
        <v>2861.78</v>
      </c>
      <c r="N24" s="43"/>
      <c r="O24" s="43"/>
      <c r="P24" s="43"/>
      <c r="Q24" s="43"/>
      <c r="R24" s="43"/>
      <c r="S24" s="43"/>
      <c r="T24" s="43"/>
      <c r="U24" s="43"/>
      <c r="V24" s="43"/>
      <c r="W24" s="43"/>
      <c r="X24" s="43"/>
      <c r="Y24" s="43"/>
      <c r="Z24" s="43"/>
    </row>
    <row r="25" spans="1:26" ht="12">
      <c r="A25" s="74" t="s">
        <v>461</v>
      </c>
      <c r="B25" s="10">
        <v>104.1526</v>
      </c>
      <c r="C25" s="11">
        <v>3</v>
      </c>
      <c r="D25" s="11">
        <v>120</v>
      </c>
      <c r="E25" s="11">
        <v>2165</v>
      </c>
      <c r="F25" s="11">
        <v>145517</v>
      </c>
      <c r="G25" s="11">
        <v>420052</v>
      </c>
      <c r="H25" s="12">
        <v>1.81</v>
      </c>
      <c r="I25" s="11">
        <v>208390</v>
      </c>
      <c r="J25" s="11">
        <v>211662</v>
      </c>
      <c r="K25" s="12">
        <v>98.45</v>
      </c>
      <c r="L25" s="12">
        <v>2.89</v>
      </c>
      <c r="M25" s="12">
        <v>4033.04</v>
      </c>
      <c r="N25" s="43"/>
      <c r="O25" s="43"/>
      <c r="P25" s="43"/>
      <c r="Q25" s="43"/>
      <c r="R25" s="43"/>
      <c r="S25" s="43"/>
      <c r="T25" s="43"/>
      <c r="U25" s="43"/>
      <c r="V25" s="43"/>
      <c r="W25" s="43"/>
      <c r="X25" s="43"/>
      <c r="Y25" s="43"/>
      <c r="Z25" s="43"/>
    </row>
    <row r="26" spans="1:26" ht="12">
      <c r="A26" s="74" t="s">
        <v>462</v>
      </c>
      <c r="B26" s="10">
        <v>60.0256</v>
      </c>
      <c r="C26" s="11">
        <v>2</v>
      </c>
      <c r="D26" s="11">
        <v>84</v>
      </c>
      <c r="E26" s="11">
        <v>1379</v>
      </c>
      <c r="F26" s="11">
        <v>96043</v>
      </c>
      <c r="G26" s="11">
        <v>271526</v>
      </c>
      <c r="H26" s="12">
        <v>1.17</v>
      </c>
      <c r="I26" s="11">
        <v>133453</v>
      </c>
      <c r="J26" s="11">
        <v>138073</v>
      </c>
      <c r="K26" s="12">
        <v>96.65</v>
      </c>
      <c r="L26" s="12">
        <v>2.83</v>
      </c>
      <c r="M26" s="12">
        <v>4523.5</v>
      </c>
      <c r="N26" s="43"/>
      <c r="O26" s="43"/>
      <c r="P26" s="43"/>
      <c r="Q26" s="43"/>
      <c r="R26" s="43"/>
      <c r="S26" s="43"/>
      <c r="T26" s="43"/>
      <c r="U26" s="43"/>
      <c r="V26" s="43"/>
      <c r="W26" s="43"/>
      <c r="X26" s="43"/>
      <c r="Y26" s="43"/>
      <c r="Z26" s="43"/>
    </row>
    <row r="27" spans="1:26" s="9" customFormat="1" ht="12" customHeight="1">
      <c r="A27" s="74" t="s">
        <v>463</v>
      </c>
      <c r="B27" s="40">
        <v>180.456</v>
      </c>
      <c r="C27" s="41">
        <v>10</v>
      </c>
      <c r="D27" s="41">
        <v>59</v>
      </c>
      <c r="E27" s="41">
        <v>902</v>
      </c>
      <c r="F27" s="41">
        <v>36012</v>
      </c>
      <c r="G27" s="41">
        <v>113989</v>
      </c>
      <c r="H27" s="42">
        <v>0.49</v>
      </c>
      <c r="I27" s="41">
        <v>58464</v>
      </c>
      <c r="J27" s="41">
        <v>55525</v>
      </c>
      <c r="K27" s="42">
        <v>105.29</v>
      </c>
      <c r="L27" s="42">
        <v>3.17</v>
      </c>
      <c r="M27" s="42">
        <v>631.67</v>
      </c>
      <c r="N27" s="8"/>
      <c r="O27" s="8"/>
      <c r="P27" s="8"/>
      <c r="Q27" s="8"/>
      <c r="R27" s="8"/>
      <c r="S27" s="8"/>
      <c r="T27" s="8"/>
      <c r="U27" s="8"/>
      <c r="V27" s="8"/>
      <c r="W27" s="8"/>
      <c r="X27" s="8"/>
      <c r="Y27" s="8"/>
      <c r="Z27" s="8"/>
    </row>
    <row r="28" spans="1:26" s="9" customFormat="1" ht="12" customHeight="1">
      <c r="A28" s="64" t="s">
        <v>464</v>
      </c>
      <c r="B28" s="10">
        <v>151.656</v>
      </c>
      <c r="C28" s="11">
        <v>6</v>
      </c>
      <c r="D28" s="11">
        <v>37</v>
      </c>
      <c r="E28" s="11">
        <v>765</v>
      </c>
      <c r="F28" s="11">
        <v>33816</v>
      </c>
      <c r="G28" s="11">
        <v>103883</v>
      </c>
      <c r="H28" s="12">
        <v>0.45</v>
      </c>
      <c r="I28" s="11">
        <v>52631</v>
      </c>
      <c r="J28" s="11">
        <v>51252</v>
      </c>
      <c r="K28" s="12">
        <v>102.69</v>
      </c>
      <c r="L28" s="12">
        <v>3.07</v>
      </c>
      <c r="M28" s="12">
        <v>684.99</v>
      </c>
      <c r="N28" s="8"/>
      <c r="O28" s="8"/>
      <c r="P28" s="8"/>
      <c r="Q28" s="8"/>
      <c r="R28" s="8"/>
      <c r="S28" s="8"/>
      <c r="T28" s="8"/>
      <c r="U28" s="8"/>
      <c r="V28" s="8"/>
      <c r="W28" s="8"/>
      <c r="X28" s="8"/>
      <c r="Y28" s="8"/>
      <c r="Z28" s="8"/>
    </row>
    <row r="29" spans="1:26" s="9" customFormat="1" ht="12" customHeight="1">
      <c r="A29" s="64" t="s">
        <v>465</v>
      </c>
      <c r="B29" s="10">
        <v>28.8</v>
      </c>
      <c r="C29" s="11">
        <v>4</v>
      </c>
      <c r="D29" s="11">
        <v>22</v>
      </c>
      <c r="E29" s="11">
        <v>137</v>
      </c>
      <c r="F29" s="11">
        <v>2196</v>
      </c>
      <c r="G29" s="11">
        <v>10106</v>
      </c>
      <c r="H29" s="12">
        <v>0.04</v>
      </c>
      <c r="I29" s="11">
        <v>5833</v>
      </c>
      <c r="J29" s="11">
        <v>4273</v>
      </c>
      <c r="K29" s="12">
        <v>136.51</v>
      </c>
      <c r="L29" s="12">
        <v>4.6</v>
      </c>
      <c r="M29" s="12">
        <v>350.9</v>
      </c>
      <c r="N29" s="8"/>
      <c r="O29" s="8"/>
      <c r="P29" s="8"/>
      <c r="Q29" s="8"/>
      <c r="R29" s="8"/>
      <c r="S29" s="8"/>
      <c r="T29" s="8"/>
      <c r="U29" s="8"/>
      <c r="V29" s="8"/>
      <c r="W29" s="8"/>
      <c r="X29" s="8"/>
      <c r="Y29" s="8"/>
      <c r="Z29" s="8"/>
    </row>
    <row r="30" spans="1:26" s="9" customFormat="1" ht="12" customHeight="1">
      <c r="A30" s="91" t="s">
        <v>435</v>
      </c>
      <c r="B30" s="92">
        <v>2.38</v>
      </c>
      <c r="C30" s="93">
        <v>0</v>
      </c>
      <c r="D30" s="93">
        <v>0</v>
      </c>
      <c r="E30" s="93">
        <v>0</v>
      </c>
      <c r="F30" s="93">
        <v>0</v>
      </c>
      <c r="G30" s="93">
        <v>0</v>
      </c>
      <c r="H30" s="93">
        <v>0</v>
      </c>
      <c r="I30" s="93">
        <v>0</v>
      </c>
      <c r="J30" s="93">
        <v>0</v>
      </c>
      <c r="K30" s="93">
        <v>0</v>
      </c>
      <c r="L30" s="93">
        <v>0</v>
      </c>
      <c r="M30" s="93">
        <v>0</v>
      </c>
      <c r="N30" s="8"/>
      <c r="O30" s="8"/>
      <c r="P30" s="8"/>
      <c r="Q30" s="8"/>
      <c r="R30" s="8"/>
      <c r="S30" s="8"/>
      <c r="T30" s="8"/>
      <c r="U30" s="8"/>
      <c r="V30" s="8"/>
      <c r="W30" s="8"/>
      <c r="X30" s="8"/>
      <c r="Y30" s="8"/>
      <c r="Z30" s="8"/>
    </row>
    <row r="31" spans="1:26" s="9" customFormat="1" ht="12" customHeight="1" thickBot="1">
      <c r="A31" s="91" t="s">
        <v>436</v>
      </c>
      <c r="B31" s="92">
        <v>0.4896</v>
      </c>
      <c r="C31" s="93">
        <v>0</v>
      </c>
      <c r="D31" s="93">
        <v>0</v>
      </c>
      <c r="E31" s="93">
        <v>0</v>
      </c>
      <c r="F31" s="93">
        <v>0</v>
      </c>
      <c r="G31" s="93">
        <v>0</v>
      </c>
      <c r="H31" s="93">
        <v>0</v>
      </c>
      <c r="I31" s="93">
        <v>0</v>
      </c>
      <c r="J31" s="93">
        <v>0</v>
      </c>
      <c r="K31" s="93">
        <v>0</v>
      </c>
      <c r="L31" s="93">
        <v>0</v>
      </c>
      <c r="M31" s="93">
        <v>0</v>
      </c>
      <c r="N31" s="8"/>
      <c r="O31" s="8"/>
      <c r="P31" s="8"/>
      <c r="Q31" s="8"/>
      <c r="R31" s="8"/>
      <c r="S31" s="8"/>
      <c r="T31" s="8"/>
      <c r="U31" s="8"/>
      <c r="V31" s="8"/>
      <c r="W31" s="8"/>
      <c r="X31" s="8"/>
      <c r="Y31" s="8"/>
      <c r="Z31" s="8"/>
    </row>
    <row r="32" spans="1:26" s="9" customFormat="1" ht="15" customHeight="1" thickTop="1">
      <c r="A32" s="150" t="s">
        <v>608</v>
      </c>
      <c r="B32" s="151"/>
      <c r="C32" s="151"/>
      <c r="D32" s="151"/>
      <c r="E32" s="151"/>
      <c r="F32" s="151"/>
      <c r="G32" s="151"/>
      <c r="H32" s="151"/>
      <c r="I32" s="151"/>
      <c r="J32" s="151"/>
      <c r="K32" s="151"/>
      <c r="L32" s="151"/>
      <c r="M32" s="151"/>
      <c r="N32" s="8"/>
      <c r="O32" s="8"/>
      <c r="P32" s="8"/>
      <c r="Q32" s="8"/>
      <c r="R32" s="8"/>
      <c r="S32" s="8"/>
      <c r="T32" s="8"/>
      <c r="U32" s="8"/>
      <c r="V32" s="8"/>
      <c r="W32" s="8"/>
      <c r="X32" s="8"/>
      <c r="Y32" s="8"/>
      <c r="Z32" s="8"/>
    </row>
    <row r="33" spans="1:26" ht="12">
      <c r="A33" s="66" t="s">
        <v>131</v>
      </c>
      <c r="B33" s="30">
        <f aca="true" t="shared" si="0" ref="B33:G33">SUM(B$6:B$7,B$24:B$25,B$12:B$14)</f>
        <v>7353.3939</v>
      </c>
      <c r="C33" s="31">
        <f t="shared" si="0"/>
        <v>89</v>
      </c>
      <c r="D33" s="31">
        <f t="shared" si="0"/>
        <v>2670</v>
      </c>
      <c r="E33" s="31">
        <f t="shared" si="0"/>
        <v>55108</v>
      </c>
      <c r="F33" s="31">
        <f t="shared" si="0"/>
        <v>3733282</v>
      </c>
      <c r="G33" s="32">
        <f t="shared" si="0"/>
        <v>10357405</v>
      </c>
      <c r="H33" s="33">
        <f>G33/G50*100</f>
        <v>44.81605948840728</v>
      </c>
      <c r="I33" s="31">
        <f>SUM(I$6:I$7,I$24:I$25,I$12:I$14)</f>
        <v>5129128</v>
      </c>
      <c r="J33" s="31">
        <f>SUM(J$6:J$7,J$24:J$25,J$12:J$14)</f>
        <v>5228277</v>
      </c>
      <c r="K33" s="33">
        <f>I33/J33*100</f>
        <v>98.10360086123976</v>
      </c>
      <c r="L33" s="33">
        <f>G33/F33</f>
        <v>2.774343057931332</v>
      </c>
      <c r="M33" s="33">
        <f>G33/B33</f>
        <v>1408.5203568382212</v>
      </c>
      <c r="N33" s="43"/>
      <c r="O33" s="43"/>
      <c r="P33" s="43"/>
      <c r="Q33" s="43"/>
      <c r="R33" s="43"/>
      <c r="S33" s="43"/>
      <c r="T33" s="43"/>
      <c r="U33" s="43"/>
      <c r="V33" s="43"/>
      <c r="W33" s="43"/>
      <c r="X33" s="43"/>
      <c r="Y33" s="43"/>
      <c r="Z33" s="43"/>
    </row>
    <row r="34" spans="1:26" ht="12">
      <c r="A34" s="67" t="s">
        <v>133</v>
      </c>
      <c r="B34" s="30">
        <f aca="true" t="shared" si="1" ref="B34:G34">SUM(B$8,B$15:B$18)</f>
        <v>10506.876299999998</v>
      </c>
      <c r="C34" s="31">
        <f t="shared" si="1"/>
        <v>106</v>
      </c>
      <c r="D34" s="31">
        <f t="shared" si="1"/>
        <v>2136</v>
      </c>
      <c r="E34" s="31">
        <f t="shared" si="1"/>
        <v>37440</v>
      </c>
      <c r="F34" s="31">
        <f t="shared" si="1"/>
        <v>1814816</v>
      </c>
      <c r="G34" s="32">
        <f t="shared" si="1"/>
        <v>5765806</v>
      </c>
      <c r="H34" s="33">
        <f>G34/G50*100</f>
        <v>24.94840210406136</v>
      </c>
      <c r="I34" s="31">
        <f>SUM(I$8,I$15:I$18)</f>
        <v>2925376</v>
      </c>
      <c r="J34" s="31">
        <f>SUM(J$8,J$15:J$18)</f>
        <v>2840430</v>
      </c>
      <c r="K34" s="33">
        <f>I34/J34*100</f>
        <v>102.99060353538022</v>
      </c>
      <c r="L34" s="33">
        <f>G34/F34</f>
        <v>3.17707470068591</v>
      </c>
      <c r="M34" s="33">
        <f>G34/B34</f>
        <v>548.7650025916838</v>
      </c>
      <c r="N34" s="43"/>
      <c r="O34" s="43"/>
      <c r="P34" s="43"/>
      <c r="Q34" s="43"/>
      <c r="R34" s="43"/>
      <c r="S34" s="43"/>
      <c r="T34" s="43"/>
      <c r="U34" s="43"/>
      <c r="V34" s="43"/>
      <c r="W34" s="43"/>
      <c r="X34" s="43"/>
      <c r="Y34" s="43"/>
      <c r="Z34" s="43"/>
    </row>
    <row r="35" spans="1:26" ht="12">
      <c r="A35" s="67" t="s">
        <v>132</v>
      </c>
      <c r="B35" s="30">
        <f aca="true" t="shared" si="2" ref="B35:G35">SUM(B$26,B$9:B$10,B$19:B$20,B$23)</f>
        <v>10005.3957</v>
      </c>
      <c r="C35" s="31">
        <f t="shared" si="2"/>
        <v>134</v>
      </c>
      <c r="D35" s="31">
        <f t="shared" si="2"/>
        <v>2646</v>
      </c>
      <c r="E35" s="31">
        <f t="shared" si="2"/>
        <v>48013</v>
      </c>
      <c r="F35" s="31">
        <f t="shared" si="2"/>
        <v>2270978</v>
      </c>
      <c r="G35" s="32">
        <f t="shared" si="2"/>
        <v>6422584</v>
      </c>
      <c r="H35" s="33">
        <f>G35/G50*100</f>
        <v>27.790253119704477</v>
      </c>
      <c r="I35" s="31">
        <f>SUM(I$26,I$9:I$10,I$19:I$20,I$23)</f>
        <v>3240296</v>
      </c>
      <c r="J35" s="31">
        <f>SUM(J$26,J$9:J$10,J$19:J$20,J$23)</f>
        <v>3182288</v>
      </c>
      <c r="K35" s="33">
        <f>I35/J35*100</f>
        <v>101.82283941616849</v>
      </c>
      <c r="L35" s="33">
        <f>G35/F35</f>
        <v>2.828113702554582</v>
      </c>
      <c r="M35" s="33">
        <f>G35/B35</f>
        <v>641.9120435186787</v>
      </c>
      <c r="N35" s="43"/>
      <c r="O35" s="43"/>
      <c r="P35" s="43"/>
      <c r="Q35" s="43"/>
      <c r="R35" s="43"/>
      <c r="S35" s="43"/>
      <c r="T35" s="43"/>
      <c r="U35" s="43"/>
      <c r="V35" s="43"/>
      <c r="W35" s="43"/>
      <c r="X35" s="43"/>
      <c r="Y35" s="43"/>
      <c r="Z35" s="43"/>
    </row>
    <row r="36" spans="1:26" ht="12">
      <c r="A36" s="67" t="s">
        <v>135</v>
      </c>
      <c r="B36" s="34">
        <f aca="true" t="shared" si="3" ref="B36:G36">SUM(B$21:B$22)</f>
        <v>8143.824</v>
      </c>
      <c r="C36" s="35">
        <f t="shared" si="3"/>
        <v>29</v>
      </c>
      <c r="D36" s="35">
        <f t="shared" si="3"/>
        <v>324</v>
      </c>
      <c r="E36" s="35">
        <f t="shared" si="3"/>
        <v>6365</v>
      </c>
      <c r="F36" s="35">
        <f t="shared" si="3"/>
        <v>202673</v>
      </c>
      <c r="G36" s="36">
        <f t="shared" si="3"/>
        <v>565128</v>
      </c>
      <c r="H36" s="33">
        <f>G36/G50*100</f>
        <v>2.445285287826886</v>
      </c>
      <c r="I36" s="35">
        <f>SUM(I$21:I$22)</f>
        <v>292410</v>
      </c>
      <c r="J36" s="35">
        <f>SUM(J$21:J$22)</f>
        <v>272718</v>
      </c>
      <c r="K36" s="33">
        <f>I36/J36*100</f>
        <v>107.22064550194708</v>
      </c>
      <c r="L36" s="33">
        <f>G36/F36</f>
        <v>2.788373389647363</v>
      </c>
      <c r="M36" s="33">
        <f>G36/B36</f>
        <v>69.39344465204553</v>
      </c>
      <c r="N36" s="43"/>
      <c r="O36" s="43"/>
      <c r="P36" s="43"/>
      <c r="Q36" s="43"/>
      <c r="R36" s="43"/>
      <c r="S36" s="43"/>
      <c r="T36" s="43"/>
      <c r="U36" s="43"/>
      <c r="V36" s="43"/>
      <c r="W36" s="43"/>
      <c r="X36" s="43"/>
      <c r="Y36" s="43"/>
      <c r="Z36" s="43"/>
    </row>
    <row r="37" spans="1:26" ht="12">
      <c r="A37" s="14" t="s">
        <v>467</v>
      </c>
      <c r="B37" s="43"/>
      <c r="C37" s="43"/>
      <c r="D37" s="43"/>
      <c r="E37" s="43"/>
      <c r="F37" s="43"/>
      <c r="G37" s="43"/>
      <c r="H37" s="43"/>
      <c r="I37" s="43"/>
      <c r="J37" s="43"/>
      <c r="K37" s="43"/>
      <c r="L37" s="43"/>
      <c r="M37" s="43"/>
      <c r="N37" s="43"/>
      <c r="O37" s="43"/>
      <c r="P37" s="43"/>
      <c r="Q37" s="43"/>
      <c r="R37" s="43"/>
      <c r="S37" s="43"/>
      <c r="T37" s="43"/>
      <c r="U37" s="43"/>
      <c r="V37" s="43"/>
      <c r="W37" s="43"/>
      <c r="X37" s="43"/>
      <c r="Y37" s="43"/>
      <c r="Z37" s="43"/>
    </row>
    <row r="38" spans="1:26" ht="12">
      <c r="A38" s="14" t="s">
        <v>468</v>
      </c>
      <c r="B38" s="43"/>
      <c r="C38" s="43"/>
      <c r="D38" s="43"/>
      <c r="E38" s="43"/>
      <c r="F38" s="43"/>
      <c r="G38" s="43"/>
      <c r="H38" s="43"/>
      <c r="I38" s="43"/>
      <c r="J38" s="43"/>
      <c r="K38" s="43"/>
      <c r="L38" s="43"/>
      <c r="M38" s="43"/>
      <c r="N38" s="43"/>
      <c r="O38" s="43"/>
      <c r="P38" s="43"/>
      <c r="Q38" s="43"/>
      <c r="R38" s="43"/>
      <c r="S38" s="43"/>
      <c r="T38" s="43"/>
      <c r="U38" s="43"/>
      <c r="V38" s="43"/>
      <c r="W38" s="43"/>
      <c r="X38" s="43"/>
      <c r="Y38" s="43"/>
      <c r="Z38" s="43"/>
    </row>
    <row r="39" spans="1:26" ht="12">
      <c r="A39" s="14" t="s">
        <v>469</v>
      </c>
      <c r="B39" s="43"/>
      <c r="C39" s="43"/>
      <c r="D39" s="43"/>
      <c r="E39" s="43"/>
      <c r="F39" s="43"/>
      <c r="G39" s="43"/>
      <c r="H39" s="43"/>
      <c r="I39" s="43"/>
      <c r="J39" s="43"/>
      <c r="K39" s="43"/>
      <c r="L39" s="43"/>
      <c r="M39" s="43"/>
      <c r="N39" s="43"/>
      <c r="O39" s="43"/>
      <c r="P39" s="43"/>
      <c r="Q39" s="43"/>
      <c r="R39" s="43"/>
      <c r="S39" s="43"/>
      <c r="T39" s="43"/>
      <c r="U39" s="43"/>
      <c r="V39" s="43"/>
      <c r="W39" s="43"/>
      <c r="X39" s="43"/>
      <c r="Y39" s="43"/>
      <c r="Z39" s="43"/>
    </row>
    <row r="40" spans="1:26" ht="12">
      <c r="A40" s="14" t="s">
        <v>230</v>
      </c>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spans="1:26" ht="12">
      <c r="A41" s="80" t="s">
        <v>333</v>
      </c>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spans="1:26" ht="12">
      <c r="A42" s="80" t="s">
        <v>334</v>
      </c>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spans="1:26" ht="12">
      <c r="A43" s="80" t="s">
        <v>438</v>
      </c>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spans="1:26" ht="12">
      <c r="A44" s="108" t="s">
        <v>475</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26" ht="12">
      <c r="A45" s="108" t="s">
        <v>592</v>
      </c>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spans="1:41" s="113" customFormat="1" ht="12">
      <c r="A46" s="97" t="s">
        <v>613</v>
      </c>
      <c r="B46" s="111"/>
      <c r="C46" s="111"/>
      <c r="D46" s="111"/>
      <c r="E46" s="111"/>
      <c r="F46" s="111"/>
      <c r="G46" s="111"/>
      <c r="H46" s="111"/>
      <c r="I46" s="111"/>
      <c r="J46" s="111"/>
      <c r="K46" s="111"/>
      <c r="L46" s="111"/>
      <c r="M46" s="111"/>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row>
    <row r="47" spans="1:13" ht="12">
      <c r="A47" s="152" t="s">
        <v>335</v>
      </c>
      <c r="B47" s="153"/>
      <c r="C47" s="153"/>
      <c r="D47" s="153"/>
      <c r="E47" s="153"/>
      <c r="F47" s="153"/>
      <c r="G47" s="153"/>
      <c r="H47" s="153"/>
      <c r="I47" s="153"/>
      <c r="J47" s="153"/>
      <c r="K47" s="153"/>
      <c r="L47" s="153"/>
      <c r="M47" s="153"/>
    </row>
    <row r="48" spans="1:13" ht="12">
      <c r="A48" s="76" t="s">
        <v>336</v>
      </c>
      <c r="B48" s="43"/>
      <c r="C48" s="43"/>
      <c r="D48" s="43"/>
      <c r="E48" s="43"/>
      <c r="F48" s="43"/>
      <c r="G48" s="43"/>
      <c r="H48" s="43"/>
      <c r="I48" s="43"/>
      <c r="J48" s="43"/>
      <c r="K48" s="43"/>
      <c r="L48" s="43"/>
      <c r="M48" s="43"/>
    </row>
    <row r="49" ht="12">
      <c r="A49" s="82"/>
    </row>
    <row r="50" ht="12" hidden="1">
      <c r="G50" s="43">
        <f>SUM(G33:G36)</f>
        <v>23110923</v>
      </c>
    </row>
    <row r="51" spans="1:13" ht="12" hidden="1">
      <c r="A51" s="82" t="s">
        <v>429</v>
      </c>
      <c r="B51" s="43">
        <f>B5-SUM(B11,B27,B6:B10,B30:B31)</f>
        <v>0</v>
      </c>
      <c r="C51" s="43">
        <f aca="true" t="shared" si="4" ref="C51:J51">C5-SUM(C11,C27,C6:C10,C30:C31)</f>
        <v>0</v>
      </c>
      <c r="D51" s="43">
        <f t="shared" si="4"/>
        <v>0</v>
      </c>
      <c r="E51" s="43">
        <f t="shared" si="4"/>
        <v>0</v>
      </c>
      <c r="F51" s="43">
        <f t="shared" si="4"/>
        <v>0</v>
      </c>
      <c r="G51" s="43">
        <f t="shared" si="4"/>
        <v>0</v>
      </c>
      <c r="H51" s="43">
        <f>H5-SUM(H11,H27,H6:H10,H30:H31)</f>
        <v>0.010000000000005116</v>
      </c>
      <c r="I51" s="43">
        <f t="shared" si="4"/>
        <v>0</v>
      </c>
      <c r="J51" s="43">
        <f t="shared" si="4"/>
        <v>0</v>
      </c>
      <c r="K51" s="43"/>
      <c r="L51" s="43"/>
      <c r="M51" s="43"/>
    </row>
    <row r="52" spans="1:13" s="83" customFormat="1" ht="12" hidden="1">
      <c r="A52" s="98" t="s">
        <v>430</v>
      </c>
      <c r="B52" s="85">
        <f>B11-SUM(B12:B26)</f>
        <v>0</v>
      </c>
      <c r="C52" s="85">
        <f aca="true" t="shared" si="5" ref="C52:J52">C11-SUM(C12:C26)</f>
        <v>0</v>
      </c>
      <c r="D52" s="85">
        <f t="shared" si="5"/>
        <v>0</v>
      </c>
      <c r="E52" s="85">
        <f t="shared" si="5"/>
        <v>0</v>
      </c>
      <c r="F52" s="85">
        <f t="shared" si="5"/>
        <v>0</v>
      </c>
      <c r="G52" s="85">
        <f t="shared" si="5"/>
        <v>0</v>
      </c>
      <c r="H52" s="85">
        <f t="shared" si="5"/>
        <v>-0.010000000000012221</v>
      </c>
      <c r="I52" s="85">
        <f t="shared" si="5"/>
        <v>0</v>
      </c>
      <c r="J52" s="85">
        <f t="shared" si="5"/>
        <v>0</v>
      </c>
      <c r="K52" s="85"/>
      <c r="L52" s="85"/>
      <c r="M52" s="85"/>
    </row>
    <row r="53" spans="1:13" ht="12" hidden="1">
      <c r="A53" s="82" t="s">
        <v>431</v>
      </c>
      <c r="B53" s="43">
        <f>B27-SUM(B28:B29)</f>
        <v>0</v>
      </c>
      <c r="C53" s="43">
        <f aca="true" t="shared" si="6" ref="C53:J53">C27-SUM(C28:C29)</f>
        <v>0</v>
      </c>
      <c r="D53" s="43">
        <f t="shared" si="6"/>
        <v>0</v>
      </c>
      <c r="E53" s="43">
        <f t="shared" si="6"/>
        <v>0</v>
      </c>
      <c r="F53" s="43">
        <f t="shared" si="6"/>
        <v>0</v>
      </c>
      <c r="G53" s="43">
        <f t="shared" si="6"/>
        <v>0</v>
      </c>
      <c r="H53" s="43">
        <f t="shared" si="6"/>
        <v>0</v>
      </c>
      <c r="I53" s="43">
        <f t="shared" si="6"/>
        <v>0</v>
      </c>
      <c r="J53" s="43">
        <f t="shared" si="6"/>
        <v>0</v>
      </c>
      <c r="K53" s="43"/>
      <c r="L53" s="43"/>
      <c r="M53" s="43"/>
    </row>
    <row r="54" spans="1:13" ht="12" hidden="1">
      <c r="A54" s="82" t="s">
        <v>437</v>
      </c>
      <c r="B54" s="43">
        <f>B5-'年月monthly'!B156</f>
        <v>0</v>
      </c>
      <c r="C54" s="43">
        <f>C5-'年月monthly'!C156</f>
        <v>0</v>
      </c>
      <c r="D54" s="43">
        <f>D5-'年月monthly'!D156</f>
        <v>0</v>
      </c>
      <c r="E54" s="43">
        <f>E5-'年月monthly'!E156</f>
        <v>0</v>
      </c>
      <c r="F54" s="43">
        <f>F5-'年月monthly'!F156</f>
        <v>0</v>
      </c>
      <c r="G54" s="43">
        <f>G5-'年月monthly'!G156</f>
        <v>0</v>
      </c>
      <c r="H54" s="43"/>
      <c r="I54" s="43">
        <f>I5-'年月monthly'!I156</f>
        <v>0</v>
      </c>
      <c r="J54" s="43">
        <f>J5-'年月monthly'!J156</f>
        <v>0</v>
      </c>
      <c r="K54" s="43">
        <f>K5-'年月monthly'!K156</f>
        <v>0</v>
      </c>
      <c r="L54" s="43">
        <f>L5-'年月monthly'!L156</f>
        <v>0</v>
      </c>
      <c r="M54" s="43">
        <f>M5-'年月monthly'!M156</f>
        <v>0</v>
      </c>
    </row>
    <row r="55" spans="2:13" ht="12">
      <c r="B55" s="89"/>
      <c r="C55" s="89"/>
      <c r="D55" s="89"/>
      <c r="E55" s="89"/>
      <c r="F55" s="89"/>
      <c r="G55" s="89"/>
      <c r="H55" s="89"/>
      <c r="I55" s="89"/>
      <c r="J55" s="89"/>
      <c r="K55" s="89"/>
      <c r="L55" s="89"/>
      <c r="M55" s="89"/>
    </row>
    <row r="56" spans="2:13" ht="12">
      <c r="B56" s="88"/>
      <c r="C56" s="88"/>
      <c r="D56" s="88"/>
      <c r="E56" s="88"/>
      <c r="F56" s="88"/>
      <c r="G56" s="88"/>
      <c r="H56" s="88"/>
      <c r="I56" s="88"/>
      <c r="J56" s="88"/>
      <c r="K56" s="88"/>
      <c r="L56" s="88"/>
      <c r="M56" s="88"/>
    </row>
    <row r="57" spans="2:13" ht="12">
      <c r="B57" s="88"/>
      <c r="C57" s="88"/>
      <c r="D57" s="88"/>
      <c r="E57" s="88"/>
      <c r="F57" s="88"/>
      <c r="G57" s="88"/>
      <c r="H57" s="88"/>
      <c r="I57" s="88"/>
      <c r="J57" s="88"/>
      <c r="K57" s="88"/>
      <c r="L57" s="88"/>
      <c r="M57" s="88"/>
    </row>
    <row r="58" spans="2:13" ht="12">
      <c r="B58" s="88"/>
      <c r="C58" s="88"/>
      <c r="D58" s="88"/>
      <c r="E58" s="88"/>
      <c r="F58" s="88"/>
      <c r="G58" s="88"/>
      <c r="H58" s="88"/>
      <c r="I58" s="88"/>
      <c r="J58" s="88"/>
      <c r="K58" s="88"/>
      <c r="L58" s="88"/>
      <c r="M58" s="88"/>
    </row>
  </sheetData>
  <sheetProtection/>
  <mergeCells count="4">
    <mergeCell ref="A2:M2"/>
    <mergeCell ref="A32:M32"/>
    <mergeCell ref="A1:M1"/>
    <mergeCell ref="A47:M47"/>
  </mergeCells>
  <conditionalFormatting sqref="B51:M54">
    <cfRule type="cellIs" priority="1" dxfId="20" operator="notEqual" stopIfTrue="1">
      <formula>0</formula>
    </cfRule>
  </conditionalFormatting>
  <printOptions/>
  <pageMargins left="0.3937007874015748" right="0.3937007874015748" top="0.984251968503937" bottom="0.984251968503937" header="0.5118110236220472" footer="0.5118110236220472"/>
  <pageSetup fitToHeight="1" fitToWidth="1" horizontalDpi="1200" verticalDpi="1200" orientation="landscape" paperSize="9" scale="96"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AO60"/>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2" sqref="A2:M2"/>
    </sheetView>
  </sheetViews>
  <sheetFormatPr defaultColWidth="9.33203125" defaultRowHeight="12"/>
  <cols>
    <col min="1" max="1" width="23.66015625" style="44" customWidth="1"/>
    <col min="2" max="2" width="13.16015625" style="44" customWidth="1"/>
    <col min="3" max="3" width="14.5" style="44" customWidth="1"/>
    <col min="4" max="4" width="9" style="44" customWidth="1"/>
    <col min="5" max="5" width="9.83203125" style="44" customWidth="1"/>
    <col min="6" max="6" width="10.33203125" style="44" customWidth="1"/>
    <col min="7" max="7" width="12" style="44" customWidth="1"/>
    <col min="8" max="8" width="10.66015625" style="44" customWidth="1"/>
    <col min="9" max="10" width="11.16015625" style="44" customWidth="1"/>
    <col min="11" max="11" width="10.66015625" style="44" customWidth="1"/>
    <col min="12" max="12" width="12.66015625" style="44" customWidth="1"/>
    <col min="13" max="13" width="15.5" style="44" customWidth="1"/>
    <col min="14" max="16384" width="9.33203125" style="44" customWidth="1"/>
  </cols>
  <sheetData>
    <row r="1" spans="1:13" s="69" customFormat="1" ht="24.75" customHeight="1">
      <c r="A1" s="147" t="s">
        <v>358</v>
      </c>
      <c r="B1" s="147"/>
      <c r="C1" s="147"/>
      <c r="D1" s="147"/>
      <c r="E1" s="147"/>
      <c r="F1" s="147"/>
      <c r="G1" s="147"/>
      <c r="H1" s="147"/>
      <c r="I1" s="147"/>
      <c r="J1" s="147"/>
      <c r="K1" s="147"/>
      <c r="L1" s="147"/>
      <c r="M1" s="147"/>
    </row>
    <row r="2" spans="1:13" s="94" customFormat="1" ht="12" customHeight="1">
      <c r="A2" s="148" t="s">
        <v>444</v>
      </c>
      <c r="B2" s="149"/>
      <c r="C2" s="149"/>
      <c r="D2" s="149"/>
      <c r="E2" s="149"/>
      <c r="F2" s="149"/>
      <c r="G2" s="149"/>
      <c r="H2" s="149"/>
      <c r="I2" s="149"/>
      <c r="J2" s="149"/>
      <c r="K2" s="149"/>
      <c r="L2" s="149"/>
      <c r="M2" s="149"/>
    </row>
    <row r="3" spans="1:13" s="71" customFormat="1" ht="38.25" customHeight="1">
      <c r="A3" s="55" t="s">
        <v>291</v>
      </c>
      <c r="B3" s="55" t="s">
        <v>182</v>
      </c>
      <c r="C3" s="70" t="s">
        <v>292</v>
      </c>
      <c r="D3" s="70" t="s">
        <v>293</v>
      </c>
      <c r="E3" s="114" t="s">
        <v>594</v>
      </c>
      <c r="F3" s="55" t="s">
        <v>294</v>
      </c>
      <c r="G3" s="55" t="s">
        <v>295</v>
      </c>
      <c r="H3" s="55" t="s">
        <v>296</v>
      </c>
      <c r="I3" s="55" t="s">
        <v>297</v>
      </c>
      <c r="J3" s="55" t="s">
        <v>298</v>
      </c>
      <c r="K3" s="70" t="s">
        <v>299</v>
      </c>
      <c r="L3" s="70" t="s">
        <v>300</v>
      </c>
      <c r="M3" s="55" t="s">
        <v>434</v>
      </c>
    </row>
    <row r="4" spans="1:13" s="73" customFormat="1" ht="45.75" customHeight="1">
      <c r="A4" s="72" t="s">
        <v>128</v>
      </c>
      <c r="B4" s="72" t="s">
        <v>301</v>
      </c>
      <c r="C4" s="72" t="s">
        <v>344</v>
      </c>
      <c r="D4" s="72" t="s">
        <v>339</v>
      </c>
      <c r="E4" s="115" t="s">
        <v>600</v>
      </c>
      <c r="F4" s="72" t="s">
        <v>340</v>
      </c>
      <c r="G4" s="72" t="s">
        <v>341</v>
      </c>
      <c r="H4" s="72" t="s">
        <v>302</v>
      </c>
      <c r="I4" s="72" t="s">
        <v>303</v>
      </c>
      <c r="J4" s="72" t="s">
        <v>304</v>
      </c>
      <c r="K4" s="72" t="s">
        <v>305</v>
      </c>
      <c r="L4" s="52" t="s">
        <v>345</v>
      </c>
      <c r="M4" s="72" t="s">
        <v>306</v>
      </c>
    </row>
    <row r="5" spans="1:13" s="15" customFormat="1" ht="18" customHeight="1">
      <c r="A5" s="4" t="s">
        <v>307</v>
      </c>
      <c r="B5" s="5">
        <v>36191.4667</v>
      </c>
      <c r="C5" s="6">
        <v>368</v>
      </c>
      <c r="D5" s="6">
        <v>7835</v>
      </c>
      <c r="E5" s="6">
        <v>147877</v>
      </c>
      <c r="F5" s="6">
        <v>7937024</v>
      </c>
      <c r="G5" s="6">
        <v>23162123</v>
      </c>
      <c r="H5" s="7">
        <v>100</v>
      </c>
      <c r="I5" s="6">
        <v>11635225</v>
      </c>
      <c r="J5" s="6">
        <v>11526898</v>
      </c>
      <c r="K5" s="7">
        <v>100.94</v>
      </c>
      <c r="L5" s="7">
        <v>2.92</v>
      </c>
      <c r="M5" s="7">
        <v>639.99</v>
      </c>
    </row>
    <row r="6" spans="1:26" ht="12">
      <c r="A6" s="64" t="s">
        <v>169</v>
      </c>
      <c r="B6" s="40">
        <v>35582.7487</v>
      </c>
      <c r="C6" s="41">
        <v>335</v>
      </c>
      <c r="D6" s="41">
        <v>6867</v>
      </c>
      <c r="E6" s="41">
        <v>129010</v>
      </c>
      <c r="F6" s="41">
        <v>6330332</v>
      </c>
      <c r="G6" s="41">
        <v>18906096</v>
      </c>
      <c r="H6" s="42">
        <v>81.63</v>
      </c>
      <c r="I6" s="41">
        <v>9562470</v>
      </c>
      <c r="J6" s="41">
        <v>9343626</v>
      </c>
      <c r="K6" s="42">
        <v>102.34</v>
      </c>
      <c r="L6" s="42">
        <v>2.99</v>
      </c>
      <c r="M6" s="42">
        <v>531.33</v>
      </c>
      <c r="N6" s="43"/>
      <c r="O6" s="43"/>
      <c r="P6" s="43"/>
      <c r="Q6" s="43"/>
      <c r="R6" s="43"/>
      <c r="S6" s="43"/>
      <c r="T6" s="43"/>
      <c r="U6" s="43"/>
      <c r="V6" s="43"/>
      <c r="W6" s="43"/>
      <c r="X6" s="43"/>
      <c r="Y6" s="43"/>
      <c r="Z6" s="43"/>
    </row>
    <row r="7" spans="1:26" ht="12">
      <c r="A7" s="74" t="s">
        <v>308</v>
      </c>
      <c r="B7" s="10">
        <v>2052.5667</v>
      </c>
      <c r="C7" s="11">
        <v>29</v>
      </c>
      <c r="D7" s="11">
        <v>1032</v>
      </c>
      <c r="E7" s="11">
        <v>21951</v>
      </c>
      <c r="F7" s="11">
        <v>1405348</v>
      </c>
      <c r="G7" s="11">
        <v>3897367</v>
      </c>
      <c r="H7" s="12">
        <v>16.83</v>
      </c>
      <c r="I7" s="11">
        <v>1935668</v>
      </c>
      <c r="J7" s="11">
        <v>1961699</v>
      </c>
      <c r="K7" s="12">
        <v>98.67</v>
      </c>
      <c r="L7" s="12">
        <v>2.77</v>
      </c>
      <c r="M7" s="12">
        <v>1898.78</v>
      </c>
      <c r="N7" s="43"/>
      <c r="O7" s="43"/>
      <c r="P7" s="43"/>
      <c r="Q7" s="43"/>
      <c r="R7" s="43"/>
      <c r="S7" s="43"/>
      <c r="T7" s="43"/>
      <c r="U7" s="43"/>
      <c r="V7" s="43"/>
      <c r="W7" s="43"/>
      <c r="X7" s="43"/>
      <c r="Y7" s="43"/>
      <c r="Z7" s="43"/>
    </row>
    <row r="8" spans="1:26" ht="12">
      <c r="A8" s="74" t="s">
        <v>309</v>
      </c>
      <c r="B8" s="10">
        <v>2143.6251</v>
      </c>
      <c r="C8" s="11">
        <v>12</v>
      </c>
      <c r="D8" s="11">
        <v>235</v>
      </c>
      <c r="E8" s="11">
        <v>3738</v>
      </c>
      <c r="F8" s="11">
        <v>154021</v>
      </c>
      <c r="G8" s="11">
        <v>460486</v>
      </c>
      <c r="H8" s="12">
        <v>1.99</v>
      </c>
      <c r="I8" s="11">
        <v>234682</v>
      </c>
      <c r="J8" s="11">
        <v>225804</v>
      </c>
      <c r="K8" s="12">
        <v>103.93</v>
      </c>
      <c r="L8" s="12">
        <v>2.99</v>
      </c>
      <c r="M8" s="12">
        <v>214.82</v>
      </c>
      <c r="N8" s="43"/>
      <c r="O8" s="43"/>
      <c r="P8" s="43"/>
      <c r="Q8" s="43"/>
      <c r="R8" s="43"/>
      <c r="S8" s="43"/>
      <c r="T8" s="43"/>
      <c r="U8" s="43"/>
      <c r="V8" s="43"/>
      <c r="W8" s="43"/>
      <c r="X8" s="43"/>
      <c r="Y8" s="43"/>
      <c r="Z8" s="43"/>
    </row>
    <row r="9" spans="1:26" ht="12">
      <c r="A9" s="74" t="s">
        <v>310</v>
      </c>
      <c r="B9" s="10">
        <v>1220.954</v>
      </c>
      <c r="C9" s="11">
        <v>13</v>
      </c>
      <c r="D9" s="11">
        <v>483</v>
      </c>
      <c r="E9" s="11">
        <v>11341</v>
      </c>
      <c r="F9" s="11">
        <v>673477</v>
      </c>
      <c r="G9" s="11">
        <v>2002060</v>
      </c>
      <c r="H9" s="12">
        <v>8.64</v>
      </c>
      <c r="I9" s="11">
        <v>1009274</v>
      </c>
      <c r="J9" s="11">
        <v>992786</v>
      </c>
      <c r="K9" s="12">
        <v>101.66</v>
      </c>
      <c r="L9" s="12">
        <v>2.97</v>
      </c>
      <c r="M9" s="12">
        <v>1639.75</v>
      </c>
      <c r="N9" s="43"/>
      <c r="O9" s="43"/>
      <c r="P9" s="43"/>
      <c r="Q9" s="43"/>
      <c r="R9" s="43"/>
      <c r="S9" s="43"/>
      <c r="T9" s="43"/>
      <c r="U9" s="43"/>
      <c r="V9" s="43"/>
      <c r="W9" s="43"/>
      <c r="X9" s="43"/>
      <c r="Y9" s="43"/>
      <c r="Z9" s="43"/>
    </row>
    <row r="10" spans="1:26" ht="12">
      <c r="A10" s="74" t="s">
        <v>311</v>
      </c>
      <c r="B10" s="10">
        <v>1427.5369</v>
      </c>
      <c r="C10" s="11">
        <v>13</v>
      </c>
      <c r="D10" s="11">
        <v>187</v>
      </c>
      <c r="E10" s="11">
        <v>3030</v>
      </c>
      <c r="F10" s="11">
        <v>161237</v>
      </c>
      <c r="G10" s="11">
        <v>513015</v>
      </c>
      <c r="H10" s="12">
        <v>2.21</v>
      </c>
      <c r="I10" s="11">
        <v>264014</v>
      </c>
      <c r="J10" s="11">
        <v>249001</v>
      </c>
      <c r="K10" s="12">
        <v>106.03</v>
      </c>
      <c r="L10" s="12">
        <v>3.18</v>
      </c>
      <c r="M10" s="12">
        <v>359.37</v>
      </c>
      <c r="N10" s="43"/>
      <c r="O10" s="43"/>
      <c r="P10" s="43"/>
      <c r="Q10" s="43"/>
      <c r="R10" s="43"/>
      <c r="S10" s="43"/>
      <c r="T10" s="43"/>
      <c r="U10" s="43"/>
      <c r="V10" s="43"/>
      <c r="W10" s="43"/>
      <c r="X10" s="43"/>
      <c r="Y10" s="43"/>
      <c r="Z10" s="43"/>
    </row>
    <row r="11" spans="1:26" ht="12">
      <c r="A11" s="74" t="s">
        <v>312</v>
      </c>
      <c r="B11" s="10">
        <v>1820.3149</v>
      </c>
      <c r="C11" s="11">
        <v>18</v>
      </c>
      <c r="D11" s="11">
        <v>274</v>
      </c>
      <c r="E11" s="11">
        <v>4673</v>
      </c>
      <c r="F11" s="11">
        <v>172725</v>
      </c>
      <c r="G11" s="11">
        <v>560968</v>
      </c>
      <c r="H11" s="12">
        <v>2.42</v>
      </c>
      <c r="I11" s="11">
        <v>291177</v>
      </c>
      <c r="J11" s="11">
        <v>269791</v>
      </c>
      <c r="K11" s="12">
        <v>107.93</v>
      </c>
      <c r="L11" s="12">
        <v>3.25</v>
      </c>
      <c r="M11" s="12">
        <v>308.17</v>
      </c>
      <c r="N11" s="43"/>
      <c r="O11" s="43"/>
      <c r="P11" s="43"/>
      <c r="Q11" s="43"/>
      <c r="R11" s="43"/>
      <c r="S11" s="43"/>
      <c r="T11" s="43"/>
      <c r="U11" s="43"/>
      <c r="V11" s="43"/>
      <c r="W11" s="43"/>
      <c r="X11" s="43"/>
      <c r="Y11" s="43"/>
      <c r="Z11" s="43"/>
    </row>
    <row r="12" spans="1:26" ht="12">
      <c r="A12" s="74" t="s">
        <v>313</v>
      </c>
      <c r="B12" s="10">
        <v>2051.4712</v>
      </c>
      <c r="C12" s="11">
        <v>21</v>
      </c>
      <c r="D12" s="11">
        <v>411</v>
      </c>
      <c r="E12" s="11">
        <v>7741</v>
      </c>
      <c r="F12" s="11">
        <v>467386</v>
      </c>
      <c r="G12" s="11">
        <v>1566120</v>
      </c>
      <c r="H12" s="12">
        <v>6.76</v>
      </c>
      <c r="I12" s="11">
        <v>793368</v>
      </c>
      <c r="J12" s="11">
        <v>772752</v>
      </c>
      <c r="K12" s="12">
        <v>102.67</v>
      </c>
      <c r="L12" s="12">
        <v>3.35</v>
      </c>
      <c r="M12" s="12">
        <v>763.41</v>
      </c>
      <c r="N12" s="43"/>
      <c r="O12" s="43"/>
      <c r="P12" s="43"/>
      <c r="Q12" s="43"/>
      <c r="R12" s="43"/>
      <c r="S12" s="43"/>
      <c r="T12" s="43"/>
      <c r="U12" s="43"/>
      <c r="V12" s="43"/>
      <c r="W12" s="43"/>
      <c r="X12" s="43"/>
      <c r="Y12" s="43"/>
      <c r="Z12" s="43"/>
    </row>
    <row r="13" spans="1:26" ht="12">
      <c r="A13" s="74" t="s">
        <v>314</v>
      </c>
      <c r="B13" s="10">
        <v>1074.396</v>
      </c>
      <c r="C13" s="11">
        <v>26</v>
      </c>
      <c r="D13" s="11">
        <v>589</v>
      </c>
      <c r="E13" s="11">
        <v>9068</v>
      </c>
      <c r="F13" s="11">
        <v>363424</v>
      </c>
      <c r="G13" s="11">
        <v>1307286</v>
      </c>
      <c r="H13" s="12">
        <v>5.64</v>
      </c>
      <c r="I13" s="11">
        <v>670812</v>
      </c>
      <c r="J13" s="11">
        <v>636474</v>
      </c>
      <c r="K13" s="12">
        <v>105.4</v>
      </c>
      <c r="L13" s="12">
        <v>3.6</v>
      </c>
      <c r="M13" s="12">
        <v>1216.76</v>
      </c>
      <c r="N13" s="43"/>
      <c r="O13" s="43"/>
      <c r="P13" s="43"/>
      <c r="Q13" s="43"/>
      <c r="R13" s="43"/>
      <c r="S13" s="43"/>
      <c r="T13" s="43"/>
      <c r="U13" s="43"/>
      <c r="V13" s="43"/>
      <c r="W13" s="43"/>
      <c r="X13" s="43"/>
      <c r="Y13" s="43"/>
      <c r="Z13" s="43"/>
    </row>
    <row r="14" spans="1:26" ht="12">
      <c r="A14" s="74" t="s">
        <v>315</v>
      </c>
      <c r="B14" s="10">
        <v>4106.436</v>
      </c>
      <c r="C14" s="11">
        <v>13</v>
      </c>
      <c r="D14" s="11">
        <v>261</v>
      </c>
      <c r="E14" s="11">
        <v>4263</v>
      </c>
      <c r="F14" s="11">
        <v>170693</v>
      </c>
      <c r="G14" s="11">
        <v>526491</v>
      </c>
      <c r="H14" s="12">
        <v>2.27</v>
      </c>
      <c r="I14" s="11">
        <v>271053</v>
      </c>
      <c r="J14" s="11">
        <v>255438</v>
      </c>
      <c r="K14" s="12">
        <v>106.11</v>
      </c>
      <c r="L14" s="12">
        <v>3.08</v>
      </c>
      <c r="M14" s="12">
        <v>128.21</v>
      </c>
      <c r="N14" s="43"/>
      <c r="O14" s="43"/>
      <c r="P14" s="43"/>
      <c r="Q14" s="43"/>
      <c r="R14" s="43"/>
      <c r="S14" s="43"/>
      <c r="T14" s="43"/>
      <c r="U14" s="43"/>
      <c r="V14" s="43"/>
      <c r="W14" s="43"/>
      <c r="X14" s="43"/>
      <c r="Y14" s="43"/>
      <c r="Z14" s="43"/>
    </row>
    <row r="15" spans="1:26" ht="12">
      <c r="A15" s="74" t="s">
        <v>316</v>
      </c>
      <c r="B15" s="10">
        <v>1290.8326</v>
      </c>
      <c r="C15" s="11">
        <v>20</v>
      </c>
      <c r="D15" s="11">
        <v>387</v>
      </c>
      <c r="E15" s="11">
        <v>6414</v>
      </c>
      <c r="F15" s="11">
        <v>229669</v>
      </c>
      <c r="G15" s="11">
        <v>717653</v>
      </c>
      <c r="H15" s="12">
        <v>3.1</v>
      </c>
      <c r="I15" s="11">
        <v>374746</v>
      </c>
      <c r="J15" s="11">
        <v>342907</v>
      </c>
      <c r="K15" s="12">
        <v>109.29</v>
      </c>
      <c r="L15" s="12">
        <v>3.12</v>
      </c>
      <c r="M15" s="12">
        <v>555.96</v>
      </c>
      <c r="N15" s="43"/>
      <c r="O15" s="43"/>
      <c r="P15" s="43"/>
      <c r="Q15" s="43"/>
      <c r="R15" s="43"/>
      <c r="S15" s="43"/>
      <c r="T15" s="43"/>
      <c r="U15" s="43"/>
      <c r="V15" s="43"/>
      <c r="W15" s="43"/>
      <c r="X15" s="43"/>
      <c r="Y15" s="43"/>
      <c r="Z15" s="43"/>
    </row>
    <row r="16" spans="1:26" ht="12">
      <c r="A16" s="74" t="s">
        <v>317</v>
      </c>
      <c r="B16" s="10">
        <v>1903.6367</v>
      </c>
      <c r="C16" s="11">
        <v>18</v>
      </c>
      <c r="D16" s="11">
        <v>357</v>
      </c>
      <c r="E16" s="11">
        <v>5336</v>
      </c>
      <c r="F16" s="11">
        <v>176398</v>
      </c>
      <c r="G16" s="11">
        <v>543248</v>
      </c>
      <c r="H16" s="12">
        <v>2.35</v>
      </c>
      <c r="I16" s="11">
        <v>283284</v>
      </c>
      <c r="J16" s="11">
        <v>259964</v>
      </c>
      <c r="K16" s="12">
        <v>108.97</v>
      </c>
      <c r="L16" s="12">
        <v>3.08</v>
      </c>
      <c r="M16" s="12">
        <v>285.37</v>
      </c>
      <c r="N16" s="43"/>
      <c r="O16" s="43"/>
      <c r="P16" s="43"/>
      <c r="Q16" s="43"/>
      <c r="R16" s="43"/>
      <c r="S16" s="43"/>
      <c r="T16" s="43"/>
      <c r="U16" s="43"/>
      <c r="V16" s="43"/>
      <c r="W16" s="43"/>
      <c r="X16" s="43"/>
      <c r="Y16" s="43"/>
      <c r="Z16" s="43"/>
    </row>
    <row r="17" spans="1:26" ht="12">
      <c r="A17" s="74" t="s">
        <v>318</v>
      </c>
      <c r="B17" s="10">
        <v>2016.0075</v>
      </c>
      <c r="C17" s="11">
        <v>31</v>
      </c>
      <c r="D17" s="11">
        <v>521</v>
      </c>
      <c r="E17" s="11">
        <v>9728</v>
      </c>
      <c r="F17" s="11">
        <v>369886</v>
      </c>
      <c r="G17" s="11">
        <v>1101521</v>
      </c>
      <c r="H17" s="12">
        <v>4.76</v>
      </c>
      <c r="I17" s="11">
        <v>562141</v>
      </c>
      <c r="J17" s="11">
        <v>539380</v>
      </c>
      <c r="K17" s="12">
        <v>104.22</v>
      </c>
      <c r="L17" s="12">
        <v>2.98</v>
      </c>
      <c r="M17" s="12">
        <v>546.39</v>
      </c>
      <c r="N17" s="43"/>
      <c r="O17" s="43"/>
      <c r="P17" s="43"/>
      <c r="Q17" s="43"/>
      <c r="R17" s="43"/>
      <c r="S17" s="43"/>
      <c r="T17" s="43"/>
      <c r="U17" s="43"/>
      <c r="V17" s="43"/>
      <c r="W17" s="43"/>
      <c r="X17" s="43"/>
      <c r="Y17" s="43"/>
      <c r="Z17" s="43"/>
    </row>
    <row r="18" spans="1:26" ht="12">
      <c r="A18" s="74" t="s">
        <v>319</v>
      </c>
      <c r="B18" s="10">
        <v>2792.6744</v>
      </c>
      <c r="C18" s="11">
        <v>27</v>
      </c>
      <c r="D18" s="11">
        <v>440</v>
      </c>
      <c r="E18" s="11">
        <v>9353</v>
      </c>
      <c r="F18" s="11">
        <v>433622</v>
      </c>
      <c r="G18" s="11">
        <v>1243536</v>
      </c>
      <c r="H18" s="12">
        <v>5.37</v>
      </c>
      <c r="I18" s="11">
        <v>636341</v>
      </c>
      <c r="J18" s="11">
        <v>607195</v>
      </c>
      <c r="K18" s="12">
        <v>104.8</v>
      </c>
      <c r="L18" s="12">
        <v>2.87</v>
      </c>
      <c r="M18" s="12">
        <v>445.28</v>
      </c>
      <c r="N18" s="43"/>
      <c r="O18" s="43"/>
      <c r="P18" s="43"/>
      <c r="Q18" s="43"/>
      <c r="R18" s="43"/>
      <c r="S18" s="43"/>
      <c r="T18" s="43"/>
      <c r="U18" s="43"/>
      <c r="V18" s="43"/>
      <c r="W18" s="43"/>
      <c r="X18" s="43"/>
      <c r="Y18" s="43"/>
      <c r="Z18" s="43"/>
    </row>
    <row r="19" spans="1:26" ht="12">
      <c r="A19" s="74" t="s">
        <v>320</v>
      </c>
      <c r="B19" s="10">
        <v>2775.6003</v>
      </c>
      <c r="C19" s="11">
        <v>33</v>
      </c>
      <c r="D19" s="11">
        <v>464</v>
      </c>
      <c r="E19" s="11">
        <v>7487</v>
      </c>
      <c r="F19" s="11">
        <v>276889</v>
      </c>
      <c r="G19" s="11">
        <v>873509</v>
      </c>
      <c r="H19" s="12">
        <v>3.77</v>
      </c>
      <c r="I19" s="11">
        <v>449267</v>
      </c>
      <c r="J19" s="11">
        <v>424242</v>
      </c>
      <c r="K19" s="12">
        <v>105.9</v>
      </c>
      <c r="L19" s="12">
        <v>3.15</v>
      </c>
      <c r="M19" s="12">
        <v>314.71</v>
      </c>
      <c r="N19" s="43"/>
      <c r="O19" s="43"/>
      <c r="P19" s="43"/>
      <c r="Q19" s="43"/>
      <c r="R19" s="43"/>
      <c r="S19" s="43"/>
      <c r="T19" s="43"/>
      <c r="U19" s="43"/>
      <c r="V19" s="43"/>
      <c r="W19" s="43"/>
      <c r="X19" s="43"/>
      <c r="Y19" s="43"/>
      <c r="Z19" s="43"/>
    </row>
    <row r="20" spans="1:26" ht="12">
      <c r="A20" s="74" t="s">
        <v>321</v>
      </c>
      <c r="B20" s="10">
        <v>3515.2526</v>
      </c>
      <c r="C20" s="11">
        <v>16</v>
      </c>
      <c r="D20" s="11">
        <v>147</v>
      </c>
      <c r="E20" s="11">
        <v>2708</v>
      </c>
      <c r="F20" s="11">
        <v>80411</v>
      </c>
      <c r="G20" s="11">
        <v>230673</v>
      </c>
      <c r="H20" s="12">
        <v>1</v>
      </c>
      <c r="I20" s="11">
        <v>120747</v>
      </c>
      <c r="J20" s="11">
        <v>109926</v>
      </c>
      <c r="K20" s="12">
        <v>109.84</v>
      </c>
      <c r="L20" s="12">
        <v>2.87</v>
      </c>
      <c r="M20" s="12">
        <v>65.62</v>
      </c>
      <c r="N20" s="43"/>
      <c r="O20" s="43"/>
      <c r="P20" s="43"/>
      <c r="Q20" s="43"/>
      <c r="R20" s="43"/>
      <c r="S20" s="43"/>
      <c r="T20" s="43"/>
      <c r="U20" s="43"/>
      <c r="V20" s="43"/>
      <c r="W20" s="43"/>
      <c r="X20" s="43"/>
      <c r="Y20" s="43"/>
      <c r="Z20" s="43"/>
    </row>
    <row r="21" spans="1:26" ht="12">
      <c r="A21" s="74" t="s">
        <v>322</v>
      </c>
      <c r="B21" s="10">
        <v>4628.5714</v>
      </c>
      <c r="C21" s="11">
        <v>13</v>
      </c>
      <c r="D21" s="11">
        <v>177</v>
      </c>
      <c r="E21" s="11">
        <v>3656</v>
      </c>
      <c r="F21" s="11">
        <v>120903</v>
      </c>
      <c r="G21" s="11">
        <v>338805</v>
      </c>
      <c r="H21" s="12">
        <v>1.46</v>
      </c>
      <c r="I21" s="11">
        <v>174584</v>
      </c>
      <c r="J21" s="11">
        <v>164221</v>
      </c>
      <c r="K21" s="12">
        <v>106.31</v>
      </c>
      <c r="L21" s="12">
        <v>2.8</v>
      </c>
      <c r="M21" s="12">
        <v>73.2</v>
      </c>
      <c r="N21" s="43"/>
      <c r="O21" s="43"/>
      <c r="P21" s="43"/>
      <c r="Q21" s="43"/>
      <c r="R21" s="43"/>
      <c r="S21" s="43"/>
      <c r="T21" s="43"/>
      <c r="U21" s="43"/>
      <c r="V21" s="43"/>
      <c r="W21" s="43"/>
      <c r="X21" s="43"/>
      <c r="Y21" s="43"/>
      <c r="Z21" s="43"/>
    </row>
    <row r="22" spans="1:26" ht="12">
      <c r="A22" s="74" t="s">
        <v>323</v>
      </c>
      <c r="B22" s="10">
        <v>126.8641</v>
      </c>
      <c r="C22" s="11">
        <v>6</v>
      </c>
      <c r="D22" s="11">
        <v>96</v>
      </c>
      <c r="E22" s="11">
        <v>1401</v>
      </c>
      <c r="F22" s="11">
        <v>34199</v>
      </c>
      <c r="G22" s="11">
        <v>96918</v>
      </c>
      <c r="H22" s="12">
        <v>0.42</v>
      </c>
      <c r="I22" s="11">
        <v>49769</v>
      </c>
      <c r="J22" s="11">
        <v>47149</v>
      </c>
      <c r="K22" s="12">
        <v>105.56</v>
      </c>
      <c r="L22" s="12">
        <v>2.83</v>
      </c>
      <c r="M22" s="12">
        <v>763.95</v>
      </c>
      <c r="N22" s="43"/>
      <c r="O22" s="43"/>
      <c r="P22" s="43"/>
      <c r="Q22" s="43"/>
      <c r="R22" s="43"/>
      <c r="S22" s="43"/>
      <c r="T22" s="43"/>
      <c r="U22" s="43"/>
      <c r="V22" s="43"/>
      <c r="W22" s="43"/>
      <c r="X22" s="43"/>
      <c r="Y22" s="43"/>
      <c r="Z22" s="43"/>
    </row>
    <row r="23" spans="1:26" ht="12">
      <c r="A23" s="74" t="s">
        <v>324</v>
      </c>
      <c r="B23" s="10">
        <v>132.7589</v>
      </c>
      <c r="C23" s="11">
        <v>7</v>
      </c>
      <c r="D23" s="11">
        <v>157</v>
      </c>
      <c r="E23" s="11">
        <v>3313</v>
      </c>
      <c r="F23" s="11">
        <v>147187</v>
      </c>
      <c r="G23" s="11">
        <v>384134</v>
      </c>
      <c r="H23" s="12">
        <v>1.66</v>
      </c>
      <c r="I23" s="11">
        <v>193573</v>
      </c>
      <c r="J23" s="11">
        <v>190561</v>
      </c>
      <c r="K23" s="12">
        <v>101.58</v>
      </c>
      <c r="L23" s="12">
        <v>2.61</v>
      </c>
      <c r="M23" s="12">
        <v>2893.47</v>
      </c>
      <c r="N23" s="43"/>
      <c r="O23" s="43"/>
      <c r="P23" s="43"/>
      <c r="Q23" s="43"/>
      <c r="R23" s="43"/>
      <c r="S23" s="43"/>
      <c r="T23" s="43"/>
      <c r="U23" s="43"/>
      <c r="V23" s="43"/>
      <c r="W23" s="43"/>
      <c r="X23" s="43"/>
      <c r="Y23" s="43"/>
      <c r="Z23" s="43"/>
    </row>
    <row r="24" spans="1:26" ht="12">
      <c r="A24" s="74" t="s">
        <v>325</v>
      </c>
      <c r="B24" s="10">
        <v>104.1526</v>
      </c>
      <c r="C24" s="11">
        <v>3</v>
      </c>
      <c r="D24" s="11">
        <v>120</v>
      </c>
      <c r="E24" s="11">
        <v>2165</v>
      </c>
      <c r="F24" s="11">
        <v>142057</v>
      </c>
      <c r="G24" s="11">
        <v>415344</v>
      </c>
      <c r="H24" s="12">
        <v>1.79</v>
      </c>
      <c r="I24" s="11">
        <v>206243</v>
      </c>
      <c r="J24" s="11">
        <v>209101</v>
      </c>
      <c r="K24" s="12">
        <v>98.63</v>
      </c>
      <c r="L24" s="12">
        <v>2.92</v>
      </c>
      <c r="M24" s="12">
        <v>3987.84</v>
      </c>
      <c r="N24" s="43"/>
      <c r="O24" s="43"/>
      <c r="P24" s="43"/>
      <c r="Q24" s="43"/>
      <c r="R24" s="43"/>
      <c r="S24" s="43"/>
      <c r="T24" s="43"/>
      <c r="U24" s="43"/>
      <c r="V24" s="43"/>
      <c r="W24" s="43"/>
      <c r="X24" s="43"/>
      <c r="Y24" s="43"/>
      <c r="Z24" s="43"/>
    </row>
    <row r="25" spans="1:26" ht="12">
      <c r="A25" s="74" t="s">
        <v>326</v>
      </c>
      <c r="B25" s="10">
        <v>163.4256</v>
      </c>
      <c r="C25" s="11">
        <v>8</v>
      </c>
      <c r="D25" s="11">
        <v>214</v>
      </c>
      <c r="E25" s="11">
        <v>5263</v>
      </c>
      <c r="F25" s="11">
        <v>385402</v>
      </c>
      <c r="G25" s="11">
        <v>1082299</v>
      </c>
      <c r="H25" s="12">
        <v>4.67</v>
      </c>
      <c r="I25" s="11">
        <v>525788</v>
      </c>
      <c r="J25" s="11">
        <v>556511</v>
      </c>
      <c r="K25" s="12">
        <v>94.48</v>
      </c>
      <c r="L25" s="12">
        <v>2.81</v>
      </c>
      <c r="M25" s="12">
        <v>6622.58</v>
      </c>
      <c r="N25" s="43"/>
      <c r="O25" s="43"/>
      <c r="P25" s="43"/>
      <c r="Q25" s="43"/>
      <c r="R25" s="43"/>
      <c r="S25" s="43"/>
      <c r="T25" s="43"/>
      <c r="U25" s="43"/>
      <c r="V25" s="43"/>
      <c r="W25" s="43"/>
      <c r="X25" s="43"/>
      <c r="Y25" s="43"/>
      <c r="Z25" s="43"/>
    </row>
    <row r="26" spans="1:26" ht="12">
      <c r="A26" s="74" t="s">
        <v>327</v>
      </c>
      <c r="B26" s="10">
        <v>60.0256</v>
      </c>
      <c r="C26" s="11">
        <v>2</v>
      </c>
      <c r="D26" s="11">
        <v>84</v>
      </c>
      <c r="E26" s="11">
        <v>1379</v>
      </c>
      <c r="F26" s="11">
        <v>95152</v>
      </c>
      <c r="G26" s="11">
        <v>272390</v>
      </c>
      <c r="H26" s="12">
        <v>1.18</v>
      </c>
      <c r="I26" s="11">
        <v>134036</v>
      </c>
      <c r="J26" s="11">
        <v>138354</v>
      </c>
      <c r="K26" s="12">
        <v>96.88</v>
      </c>
      <c r="L26" s="12">
        <v>2.86</v>
      </c>
      <c r="M26" s="12">
        <v>4537.9</v>
      </c>
      <c r="N26" s="43"/>
      <c r="O26" s="43"/>
      <c r="P26" s="43"/>
      <c r="Q26" s="43"/>
      <c r="R26" s="43"/>
      <c r="S26" s="43"/>
      <c r="T26" s="43"/>
      <c r="U26" s="43"/>
      <c r="V26" s="43"/>
      <c r="W26" s="43"/>
      <c r="X26" s="43"/>
      <c r="Y26" s="43"/>
      <c r="Z26" s="43"/>
    </row>
    <row r="27" spans="1:26" s="9" customFormat="1" ht="12" customHeight="1">
      <c r="A27" s="74" t="s">
        <v>328</v>
      </c>
      <c r="B27" s="10">
        <v>175.6456</v>
      </c>
      <c r="C27" s="11">
        <v>6</v>
      </c>
      <c r="D27" s="11">
        <v>231</v>
      </c>
      <c r="E27" s="11">
        <v>5002</v>
      </c>
      <c r="F27" s="11">
        <v>270246</v>
      </c>
      <c r="G27" s="11">
        <v>772273</v>
      </c>
      <c r="H27" s="12">
        <v>3.33</v>
      </c>
      <c r="I27" s="11">
        <v>381903</v>
      </c>
      <c r="J27" s="11">
        <v>390370</v>
      </c>
      <c r="K27" s="12">
        <v>97.83</v>
      </c>
      <c r="L27" s="12">
        <v>2.86</v>
      </c>
      <c r="M27" s="12">
        <v>4396.77</v>
      </c>
      <c r="N27" s="8"/>
      <c r="O27" s="8"/>
      <c r="P27" s="8"/>
      <c r="Q27" s="8"/>
      <c r="R27" s="8"/>
      <c r="S27" s="8"/>
      <c r="T27" s="8"/>
      <c r="U27" s="8"/>
      <c r="V27" s="8"/>
      <c r="W27" s="8"/>
      <c r="X27" s="8"/>
      <c r="Y27" s="8"/>
      <c r="Z27" s="8"/>
    </row>
    <row r="28" spans="1:26" s="9" customFormat="1" ht="12" customHeight="1">
      <c r="A28" s="64" t="s">
        <v>329</v>
      </c>
      <c r="B28" s="40">
        <v>271.7997</v>
      </c>
      <c r="C28" s="41">
        <v>12</v>
      </c>
      <c r="D28" s="41">
        <v>456</v>
      </c>
      <c r="E28" s="41">
        <v>9533</v>
      </c>
      <c r="F28" s="41">
        <v>983237</v>
      </c>
      <c r="G28" s="41">
        <v>2618772</v>
      </c>
      <c r="H28" s="42">
        <v>11.31</v>
      </c>
      <c r="I28" s="41">
        <v>1262554</v>
      </c>
      <c r="J28" s="41">
        <v>1356218</v>
      </c>
      <c r="K28" s="42">
        <v>93.09</v>
      </c>
      <c r="L28" s="42">
        <v>2.66</v>
      </c>
      <c r="M28" s="42">
        <v>9634.93</v>
      </c>
      <c r="N28" s="8"/>
      <c r="O28" s="8"/>
      <c r="P28" s="8"/>
      <c r="Q28" s="8"/>
      <c r="R28" s="8"/>
      <c r="S28" s="8"/>
      <c r="T28" s="8"/>
      <c r="U28" s="8"/>
      <c r="V28" s="8"/>
      <c r="W28" s="8"/>
      <c r="X28" s="8"/>
      <c r="Y28" s="8"/>
      <c r="Z28" s="8"/>
    </row>
    <row r="29" spans="1:26" s="9" customFormat="1" ht="12" customHeight="1">
      <c r="A29" s="64" t="s">
        <v>330</v>
      </c>
      <c r="B29" s="78">
        <v>153.5927</v>
      </c>
      <c r="C29" s="41">
        <v>11</v>
      </c>
      <c r="D29" s="41">
        <v>453</v>
      </c>
      <c r="E29" s="41">
        <v>8432</v>
      </c>
      <c r="F29" s="41">
        <v>588871</v>
      </c>
      <c r="G29" s="41">
        <v>1529947</v>
      </c>
      <c r="H29" s="42">
        <v>6.61</v>
      </c>
      <c r="I29" s="41">
        <v>754586</v>
      </c>
      <c r="J29" s="41">
        <v>775361</v>
      </c>
      <c r="K29" s="42">
        <v>97.32</v>
      </c>
      <c r="L29" s="42">
        <v>2.6</v>
      </c>
      <c r="M29" s="42">
        <v>9961.07</v>
      </c>
      <c r="N29" s="8"/>
      <c r="O29" s="8"/>
      <c r="P29" s="8"/>
      <c r="Q29" s="8"/>
      <c r="R29" s="8"/>
      <c r="S29" s="8"/>
      <c r="T29" s="8"/>
      <c r="U29" s="8"/>
      <c r="V29" s="8"/>
      <c r="W29" s="8"/>
      <c r="X29" s="8"/>
      <c r="Y29" s="8"/>
      <c r="Z29" s="8"/>
    </row>
    <row r="30" spans="1:26" ht="12" customHeight="1">
      <c r="A30" s="64" t="s">
        <v>164</v>
      </c>
      <c r="B30" s="40">
        <v>180.456</v>
      </c>
      <c r="C30" s="41">
        <v>10</v>
      </c>
      <c r="D30" s="41">
        <v>59</v>
      </c>
      <c r="E30" s="41">
        <v>902</v>
      </c>
      <c r="F30" s="41">
        <v>34584</v>
      </c>
      <c r="G30" s="41">
        <v>107308</v>
      </c>
      <c r="H30" s="42">
        <v>0.46</v>
      </c>
      <c r="I30" s="41">
        <v>55615</v>
      </c>
      <c r="J30" s="41">
        <v>51693</v>
      </c>
      <c r="K30" s="42">
        <v>107.59</v>
      </c>
      <c r="L30" s="42">
        <v>3.1</v>
      </c>
      <c r="M30" s="42">
        <v>594.65</v>
      </c>
      <c r="N30" s="43"/>
      <c r="O30" s="43"/>
      <c r="P30" s="43"/>
      <c r="Q30" s="43"/>
      <c r="R30" s="43"/>
      <c r="S30" s="43"/>
      <c r="T30" s="43"/>
      <c r="U30" s="43"/>
      <c r="V30" s="43"/>
      <c r="W30" s="43"/>
      <c r="X30" s="43"/>
      <c r="Y30" s="43"/>
      <c r="Z30" s="43"/>
    </row>
    <row r="31" spans="1:26" ht="12" customHeight="1">
      <c r="A31" s="74" t="s">
        <v>331</v>
      </c>
      <c r="B31" s="10">
        <v>151.656</v>
      </c>
      <c r="C31" s="11">
        <v>6</v>
      </c>
      <c r="D31" s="11">
        <v>37</v>
      </c>
      <c r="E31" s="11">
        <v>765</v>
      </c>
      <c r="F31" s="11">
        <v>32471</v>
      </c>
      <c r="G31" s="11">
        <v>97364</v>
      </c>
      <c r="H31" s="12">
        <v>0.42</v>
      </c>
      <c r="I31" s="11">
        <v>49871</v>
      </c>
      <c r="J31" s="11">
        <v>47493</v>
      </c>
      <c r="K31" s="12">
        <v>105.01</v>
      </c>
      <c r="L31" s="12">
        <v>3</v>
      </c>
      <c r="M31" s="12">
        <v>642.01</v>
      </c>
      <c r="N31" s="43"/>
      <c r="O31" s="43"/>
      <c r="P31" s="43"/>
      <c r="Q31" s="43"/>
      <c r="R31" s="43"/>
      <c r="S31" s="43"/>
      <c r="T31" s="43"/>
      <c r="U31" s="43"/>
      <c r="V31" s="43"/>
      <c r="W31" s="43"/>
      <c r="X31" s="43"/>
      <c r="Y31" s="43"/>
      <c r="Z31" s="43"/>
    </row>
    <row r="32" spans="1:26" ht="12">
      <c r="A32" s="75" t="s">
        <v>332</v>
      </c>
      <c r="B32" s="37">
        <v>28.8</v>
      </c>
      <c r="C32" s="38">
        <v>4</v>
      </c>
      <c r="D32" s="38">
        <v>22</v>
      </c>
      <c r="E32" s="38">
        <v>137</v>
      </c>
      <c r="F32" s="38">
        <v>2113</v>
      </c>
      <c r="G32" s="38">
        <v>9944</v>
      </c>
      <c r="H32" s="39">
        <v>0.04</v>
      </c>
      <c r="I32" s="38">
        <v>5744</v>
      </c>
      <c r="J32" s="38">
        <v>4200</v>
      </c>
      <c r="K32" s="39">
        <v>136.76</v>
      </c>
      <c r="L32" s="39">
        <v>4.71</v>
      </c>
      <c r="M32" s="39">
        <v>345.28</v>
      </c>
      <c r="N32" s="43"/>
      <c r="O32" s="43"/>
      <c r="P32" s="43"/>
      <c r="Q32" s="43"/>
      <c r="R32" s="43"/>
      <c r="S32" s="43"/>
      <c r="T32" s="43"/>
      <c r="U32" s="43"/>
      <c r="V32" s="43"/>
      <c r="W32" s="43"/>
      <c r="X32" s="43"/>
      <c r="Y32" s="43"/>
      <c r="Z32" s="43"/>
    </row>
    <row r="33" spans="1:26" s="9" customFormat="1" ht="12" customHeight="1">
      <c r="A33" s="91" t="s">
        <v>435</v>
      </c>
      <c r="B33" s="92">
        <v>2.38</v>
      </c>
      <c r="C33" s="93">
        <v>0</v>
      </c>
      <c r="D33" s="93">
        <v>0</v>
      </c>
      <c r="E33" s="93">
        <v>0</v>
      </c>
      <c r="F33" s="93">
        <v>0</v>
      </c>
      <c r="G33" s="93">
        <v>0</v>
      </c>
      <c r="H33" s="93">
        <v>0</v>
      </c>
      <c r="I33" s="93">
        <v>0</v>
      </c>
      <c r="J33" s="93">
        <v>0</v>
      </c>
      <c r="K33" s="93">
        <v>0</v>
      </c>
      <c r="L33" s="93">
        <v>0</v>
      </c>
      <c r="M33" s="93">
        <v>0</v>
      </c>
      <c r="N33" s="8"/>
      <c r="O33" s="8"/>
      <c r="P33" s="8"/>
      <c r="Q33" s="8"/>
      <c r="R33" s="8"/>
      <c r="S33" s="8"/>
      <c r="T33" s="8"/>
      <c r="U33" s="8"/>
      <c r="V33" s="8"/>
      <c r="W33" s="8"/>
      <c r="X33" s="8"/>
      <c r="Y33" s="8"/>
      <c r="Z33" s="8"/>
    </row>
    <row r="34" spans="1:26" s="9" customFormat="1" ht="12" customHeight="1" thickBot="1">
      <c r="A34" s="91" t="s">
        <v>436</v>
      </c>
      <c r="B34" s="92">
        <v>0.4896</v>
      </c>
      <c r="C34" s="93">
        <v>0</v>
      </c>
      <c r="D34" s="93">
        <v>0</v>
      </c>
      <c r="E34" s="93">
        <v>0</v>
      </c>
      <c r="F34" s="93">
        <v>0</v>
      </c>
      <c r="G34" s="93">
        <v>0</v>
      </c>
      <c r="H34" s="93">
        <v>0</v>
      </c>
      <c r="I34" s="93">
        <v>0</v>
      </c>
      <c r="J34" s="93">
        <v>0</v>
      </c>
      <c r="K34" s="93">
        <v>0</v>
      </c>
      <c r="L34" s="93">
        <v>0</v>
      </c>
      <c r="M34" s="93">
        <v>0</v>
      </c>
      <c r="N34" s="8"/>
      <c r="O34" s="8"/>
      <c r="P34" s="8"/>
      <c r="Q34" s="8"/>
      <c r="R34" s="8"/>
      <c r="S34" s="8"/>
      <c r="T34" s="8"/>
      <c r="U34" s="8"/>
      <c r="V34" s="8"/>
      <c r="W34" s="8"/>
      <c r="X34" s="8"/>
      <c r="Y34" s="8"/>
      <c r="Z34" s="8"/>
    </row>
    <row r="35" spans="1:26" s="9" customFormat="1" ht="15" customHeight="1" thickTop="1">
      <c r="A35" s="150" t="s">
        <v>608</v>
      </c>
      <c r="B35" s="151"/>
      <c r="C35" s="151"/>
      <c r="D35" s="151"/>
      <c r="E35" s="151"/>
      <c r="F35" s="151"/>
      <c r="G35" s="151"/>
      <c r="H35" s="151"/>
      <c r="I35" s="151"/>
      <c r="J35" s="151"/>
      <c r="K35" s="151"/>
      <c r="L35" s="151"/>
      <c r="M35" s="151"/>
      <c r="N35" s="8"/>
      <c r="O35" s="8"/>
      <c r="P35" s="8"/>
      <c r="Q35" s="8"/>
      <c r="R35" s="8"/>
      <c r="S35" s="8"/>
      <c r="T35" s="8"/>
      <c r="U35" s="8"/>
      <c r="V35" s="8"/>
      <c r="W35" s="8"/>
      <c r="X35" s="8"/>
      <c r="Y35" s="8"/>
      <c r="Z35" s="8"/>
    </row>
    <row r="36" spans="1:26" ht="12">
      <c r="A36" s="66" t="s">
        <v>131</v>
      </c>
      <c r="B36" s="30">
        <f aca="true" t="shared" si="0" ref="B36:G36">SUM(B$28,B$23:B$24,B$7:B$10)</f>
        <v>7353.3939</v>
      </c>
      <c r="C36" s="31">
        <f t="shared" si="0"/>
        <v>89</v>
      </c>
      <c r="D36" s="31">
        <f t="shared" si="0"/>
        <v>2670</v>
      </c>
      <c r="E36" s="31">
        <f t="shared" si="0"/>
        <v>55071</v>
      </c>
      <c r="F36" s="31">
        <f t="shared" si="0"/>
        <v>3666564</v>
      </c>
      <c r="G36" s="32">
        <f t="shared" si="0"/>
        <v>10291178</v>
      </c>
      <c r="H36" s="33">
        <f>G36/G52*100</f>
        <v>44.637868488643264</v>
      </c>
      <c r="I36" s="31">
        <f>SUM(I$28,I$23:I$24,I$7:I$10)</f>
        <v>5106008</v>
      </c>
      <c r="J36" s="31">
        <f>SUM(J$28,J$23:J$24,J$7:J$10)</f>
        <v>5185170</v>
      </c>
      <c r="K36" s="33">
        <f>I36/J36*100</f>
        <v>98.47329981466373</v>
      </c>
      <c r="L36" s="33">
        <f>G36/F36</f>
        <v>2.8067634984688663</v>
      </c>
      <c r="M36" s="33">
        <f>G36/B36</f>
        <v>1399.514039360791</v>
      </c>
      <c r="N36" s="43"/>
      <c r="O36" s="43"/>
      <c r="P36" s="43"/>
      <c r="Q36" s="43"/>
      <c r="R36" s="43"/>
      <c r="S36" s="43"/>
      <c r="T36" s="43"/>
      <c r="U36" s="43"/>
      <c r="V36" s="43"/>
      <c r="W36" s="43"/>
      <c r="X36" s="43"/>
      <c r="Y36" s="43"/>
      <c r="Z36" s="43"/>
    </row>
    <row r="37" spans="1:26" ht="12">
      <c r="A37" s="67" t="s">
        <v>133</v>
      </c>
      <c r="B37" s="30">
        <f aca="true" t="shared" si="1" ref="B37:G37">SUM(B$25,B$11:B$15)</f>
        <v>10506.876299999998</v>
      </c>
      <c r="C37" s="31">
        <f t="shared" si="1"/>
        <v>106</v>
      </c>
      <c r="D37" s="31">
        <f t="shared" si="1"/>
        <v>2136</v>
      </c>
      <c r="E37" s="31">
        <f t="shared" si="1"/>
        <v>37422</v>
      </c>
      <c r="F37" s="31">
        <f t="shared" si="1"/>
        <v>1789299</v>
      </c>
      <c r="G37" s="32">
        <f t="shared" si="1"/>
        <v>5760817</v>
      </c>
      <c r="H37" s="33">
        <f>G37/G52*100</f>
        <v>24.987478754438065</v>
      </c>
      <c r="I37" s="31">
        <f>SUM(I$25,I$11:I$15)</f>
        <v>2926944</v>
      </c>
      <c r="J37" s="31">
        <f>SUM(J$25,J$11:J$15)</f>
        <v>2833873</v>
      </c>
      <c r="K37" s="33">
        <f>I37/J37*100</f>
        <v>103.28423327368587</v>
      </c>
      <c r="L37" s="33">
        <f>G37/F37</f>
        <v>3.2195943774629057</v>
      </c>
      <c r="M37" s="33">
        <f>G37/B37</f>
        <v>548.2901706951667</v>
      </c>
      <c r="N37" s="43"/>
      <c r="O37" s="43"/>
      <c r="P37" s="43"/>
      <c r="Q37" s="43"/>
      <c r="R37" s="43"/>
      <c r="S37" s="43"/>
      <c r="T37" s="43"/>
      <c r="U37" s="43"/>
      <c r="V37" s="43"/>
      <c r="W37" s="43"/>
      <c r="X37" s="43"/>
      <c r="Y37" s="43"/>
      <c r="Z37" s="43"/>
    </row>
    <row r="38" spans="1:26" ht="12">
      <c r="A38" s="67" t="s">
        <v>132</v>
      </c>
      <c r="B38" s="30">
        <f aca="true" t="shared" si="2" ref="B38:G38">SUM(B$26:B$27,B$29,B$16:B$19,B$22)</f>
        <v>10004.0469</v>
      </c>
      <c r="C38" s="31">
        <f t="shared" si="2"/>
        <v>134</v>
      </c>
      <c r="D38" s="31">
        <f t="shared" si="2"/>
        <v>2646</v>
      </c>
      <c r="E38" s="31">
        <f t="shared" si="2"/>
        <v>48118</v>
      </c>
      <c r="F38" s="31">
        <f t="shared" si="2"/>
        <v>2245263</v>
      </c>
      <c r="G38" s="32">
        <f t="shared" si="2"/>
        <v>6433342</v>
      </c>
      <c r="H38" s="33">
        <f>G38/G52*100</f>
        <v>27.904548355733933</v>
      </c>
      <c r="I38" s="31">
        <f>SUM(I$26:I$27,I$29,I$16:I$19,I$22)</f>
        <v>3251327</v>
      </c>
      <c r="J38" s="31">
        <f>SUM(J$26:J$27,J$29,J$16:J$19,J$22)</f>
        <v>3182015</v>
      </c>
      <c r="K38" s="33">
        <f>I38/J38*100</f>
        <v>102.17824240300564</v>
      </c>
      <c r="L38" s="33">
        <f>G38/F38</f>
        <v>2.8652955132650386</v>
      </c>
      <c r="M38" s="33">
        <f>G38/B38</f>
        <v>643.0739544013934</v>
      </c>
      <c r="N38" s="43"/>
      <c r="O38" s="43"/>
      <c r="P38" s="43"/>
      <c r="Q38" s="43"/>
      <c r="R38" s="43"/>
      <c r="S38" s="43"/>
      <c r="T38" s="43"/>
      <c r="U38" s="43"/>
      <c r="V38" s="43"/>
      <c r="W38" s="43"/>
      <c r="X38" s="43"/>
      <c r="Y38" s="43"/>
      <c r="Z38" s="43"/>
    </row>
    <row r="39" spans="1:26" ht="12">
      <c r="A39" s="67" t="s">
        <v>135</v>
      </c>
      <c r="B39" s="34">
        <f aca="true" t="shared" si="3" ref="B39:G39">SUM(B$20:B$21)</f>
        <v>8143.824</v>
      </c>
      <c r="C39" s="35">
        <f t="shared" si="3"/>
        <v>29</v>
      </c>
      <c r="D39" s="35">
        <f t="shared" si="3"/>
        <v>324</v>
      </c>
      <c r="E39" s="35">
        <f t="shared" si="3"/>
        <v>6364</v>
      </c>
      <c r="F39" s="35">
        <f t="shared" si="3"/>
        <v>201314</v>
      </c>
      <c r="G39" s="36">
        <f t="shared" si="3"/>
        <v>569478</v>
      </c>
      <c r="H39" s="33">
        <f>G39/G52*100</f>
        <v>2.4701044011847415</v>
      </c>
      <c r="I39" s="35">
        <f>SUM(I$20:I$21)</f>
        <v>295331</v>
      </c>
      <c r="J39" s="35">
        <f>SUM(J$20:J$21)</f>
        <v>274147</v>
      </c>
      <c r="K39" s="33">
        <f>I39/J39*100</f>
        <v>107.72724122459849</v>
      </c>
      <c r="L39" s="33">
        <f>G39/F39</f>
        <v>2.828804752774273</v>
      </c>
      <c r="M39" s="33">
        <f>G39/B39</f>
        <v>69.92759175542105</v>
      </c>
      <c r="N39" s="43"/>
      <c r="O39" s="43"/>
      <c r="P39" s="43"/>
      <c r="Q39" s="43"/>
      <c r="R39" s="43"/>
      <c r="S39" s="43"/>
      <c r="T39" s="43"/>
      <c r="U39" s="43"/>
      <c r="V39" s="43"/>
      <c r="W39" s="43"/>
      <c r="X39" s="43"/>
      <c r="Y39" s="43"/>
      <c r="Z39" s="43"/>
    </row>
    <row r="40" spans="1:26" ht="12">
      <c r="A40" s="14" t="s">
        <v>227</v>
      </c>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spans="1:26" ht="12">
      <c r="A41" s="14" t="s">
        <v>228</v>
      </c>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spans="1:26" ht="12">
      <c r="A42" s="14" t="s">
        <v>229</v>
      </c>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spans="1:26" ht="12">
      <c r="A43" s="14" t="s">
        <v>230</v>
      </c>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spans="1:26" ht="12">
      <c r="A44" s="80" t="s">
        <v>333</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26" ht="12">
      <c r="A45" s="80" t="s">
        <v>334</v>
      </c>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spans="1:26" ht="12">
      <c r="A46" s="80" t="s">
        <v>438</v>
      </c>
      <c r="B46" s="43"/>
      <c r="C46" s="43"/>
      <c r="D46" s="43"/>
      <c r="E46" s="43"/>
      <c r="F46" s="43"/>
      <c r="G46" s="43"/>
      <c r="H46" s="43"/>
      <c r="I46" s="43"/>
      <c r="J46" s="43"/>
      <c r="K46" s="43"/>
      <c r="L46" s="43"/>
      <c r="M46" s="43"/>
      <c r="N46" s="43"/>
      <c r="O46" s="43"/>
      <c r="P46" s="43"/>
      <c r="Q46" s="43"/>
      <c r="R46" s="43"/>
      <c r="S46" s="43"/>
      <c r="T46" s="43"/>
      <c r="U46" s="43"/>
      <c r="V46" s="43"/>
      <c r="W46" s="43"/>
      <c r="X46" s="43"/>
      <c r="Y46" s="43"/>
      <c r="Z46" s="43"/>
    </row>
    <row r="47" spans="1:26" ht="12">
      <c r="A47" s="108" t="s">
        <v>595</v>
      </c>
      <c r="B47" s="43"/>
      <c r="C47" s="43"/>
      <c r="D47" s="43"/>
      <c r="E47" s="43"/>
      <c r="F47" s="43"/>
      <c r="G47" s="43"/>
      <c r="H47" s="43"/>
      <c r="I47" s="43"/>
      <c r="J47" s="43"/>
      <c r="K47" s="43"/>
      <c r="L47" s="43"/>
      <c r="M47" s="43"/>
      <c r="N47" s="43"/>
      <c r="O47" s="43"/>
      <c r="P47" s="43"/>
      <c r="Q47" s="43"/>
      <c r="R47" s="43"/>
      <c r="S47" s="43"/>
      <c r="T47" s="43"/>
      <c r="U47" s="43"/>
      <c r="V47" s="43"/>
      <c r="W47" s="43"/>
      <c r="X47" s="43"/>
      <c r="Y47" s="43"/>
      <c r="Z47" s="43"/>
    </row>
    <row r="48" spans="1:41" s="113" customFormat="1" ht="12">
      <c r="A48" s="97" t="s">
        <v>614</v>
      </c>
      <c r="B48" s="111"/>
      <c r="C48" s="111"/>
      <c r="D48" s="111"/>
      <c r="E48" s="111"/>
      <c r="F48" s="111"/>
      <c r="G48" s="111"/>
      <c r="H48" s="111"/>
      <c r="I48" s="111"/>
      <c r="J48" s="111"/>
      <c r="K48" s="111"/>
      <c r="L48" s="111"/>
      <c r="M48" s="111"/>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row>
    <row r="49" spans="1:13" ht="12">
      <c r="A49" s="152" t="s">
        <v>335</v>
      </c>
      <c r="B49" s="153"/>
      <c r="C49" s="153"/>
      <c r="D49" s="153"/>
      <c r="E49" s="153"/>
      <c r="F49" s="153"/>
      <c r="G49" s="153"/>
      <c r="H49" s="153"/>
      <c r="I49" s="153"/>
      <c r="J49" s="153"/>
      <c r="K49" s="153"/>
      <c r="L49" s="153"/>
      <c r="M49" s="153"/>
    </row>
    <row r="50" spans="1:13" ht="12">
      <c r="A50" s="76" t="s">
        <v>336</v>
      </c>
      <c r="B50" s="43"/>
      <c r="C50" s="43"/>
      <c r="D50" s="43"/>
      <c r="E50" s="43"/>
      <c r="F50" s="43"/>
      <c r="G50" s="43"/>
      <c r="H50" s="43"/>
      <c r="I50" s="43"/>
      <c r="J50" s="43"/>
      <c r="K50" s="43"/>
      <c r="L50" s="43"/>
      <c r="M50" s="43"/>
    </row>
    <row r="51" ht="12">
      <c r="A51" s="82"/>
    </row>
    <row r="52" ht="12" hidden="1">
      <c r="G52" s="43">
        <f>SUM(G36:G39)</f>
        <v>23054815</v>
      </c>
    </row>
    <row r="53" spans="1:13" ht="12" hidden="1">
      <c r="A53" s="82" t="s">
        <v>429</v>
      </c>
      <c r="B53" s="43">
        <f>B5-SUM(B6,B28:B30,B33:B34)</f>
        <v>0</v>
      </c>
      <c r="C53" s="43">
        <f aca="true" t="shared" si="4" ref="C53:J53">C5-SUM(C6,C28:C30,C33:C34)</f>
        <v>0</v>
      </c>
      <c r="D53" s="43">
        <f t="shared" si="4"/>
        <v>0</v>
      </c>
      <c r="E53" s="43">
        <f t="shared" si="4"/>
        <v>0</v>
      </c>
      <c r="F53" s="43">
        <f t="shared" si="4"/>
        <v>0</v>
      </c>
      <c r="G53" s="43">
        <f t="shared" si="4"/>
        <v>0</v>
      </c>
      <c r="H53" s="43">
        <f>H5-SUM(H6,H28:H30,H33:H34)</f>
        <v>-0.009999999999990905</v>
      </c>
      <c r="I53" s="43">
        <f t="shared" si="4"/>
        <v>0</v>
      </c>
      <c r="J53" s="43">
        <f t="shared" si="4"/>
        <v>0</v>
      </c>
      <c r="K53" s="43"/>
      <c r="L53" s="43"/>
      <c r="M53" s="43"/>
    </row>
    <row r="54" spans="1:13" s="83" customFormat="1" ht="12" hidden="1">
      <c r="A54" s="98" t="s">
        <v>430</v>
      </c>
      <c r="B54" s="85">
        <f aca="true" t="shared" si="5" ref="B54:J54">B6-SUM(B7:B27)</f>
        <v>0</v>
      </c>
      <c r="C54" s="85">
        <f t="shared" si="5"/>
        <v>0</v>
      </c>
      <c r="D54" s="85">
        <f t="shared" si="5"/>
        <v>0</v>
      </c>
      <c r="E54" s="85">
        <f t="shared" si="5"/>
        <v>0</v>
      </c>
      <c r="F54" s="85">
        <f t="shared" si="5"/>
        <v>0</v>
      </c>
      <c r="G54" s="85">
        <f t="shared" si="5"/>
        <v>0</v>
      </c>
      <c r="H54" s="85">
        <f t="shared" si="5"/>
        <v>0.009999999999990905</v>
      </c>
      <c r="I54" s="85">
        <f t="shared" si="5"/>
        <v>0</v>
      </c>
      <c r="J54" s="85">
        <f t="shared" si="5"/>
        <v>0</v>
      </c>
      <c r="K54" s="85"/>
      <c r="L54" s="85"/>
      <c r="M54" s="85"/>
    </row>
    <row r="55" spans="1:13" ht="12" hidden="1">
      <c r="A55" s="82" t="s">
        <v>431</v>
      </c>
      <c r="B55" s="43">
        <f aca="true" t="shared" si="6" ref="B55:J55">B30-SUM(B31:B32)</f>
        <v>0</v>
      </c>
      <c r="C55" s="43">
        <f t="shared" si="6"/>
        <v>0</v>
      </c>
      <c r="D55" s="43">
        <f t="shared" si="6"/>
        <v>0</v>
      </c>
      <c r="E55" s="43">
        <f t="shared" si="6"/>
        <v>0</v>
      </c>
      <c r="F55" s="43">
        <f t="shared" si="6"/>
        <v>0</v>
      </c>
      <c r="G55" s="43">
        <f t="shared" si="6"/>
        <v>0</v>
      </c>
      <c r="H55" s="43">
        <f t="shared" si="6"/>
        <v>0</v>
      </c>
      <c r="I55" s="43">
        <f t="shared" si="6"/>
        <v>0</v>
      </c>
      <c r="J55" s="43">
        <f t="shared" si="6"/>
        <v>0</v>
      </c>
      <c r="K55" s="43"/>
      <c r="L55" s="43"/>
      <c r="M55" s="43"/>
    </row>
    <row r="56" spans="1:13" ht="12" hidden="1">
      <c r="A56" s="82" t="s">
        <v>437</v>
      </c>
      <c r="B56" s="43">
        <f>B5-'年月monthly'!B130</f>
        <v>0</v>
      </c>
      <c r="C56" s="43">
        <f>C5-'年月monthly'!C130</f>
        <v>0</v>
      </c>
      <c r="D56" s="43">
        <f>D5-'年月monthly'!D143</f>
        <v>0</v>
      </c>
      <c r="E56" s="43">
        <f>E5-'年月monthly'!E143</f>
        <v>0</v>
      </c>
      <c r="F56" s="43">
        <f>F5-'年月monthly'!F143</f>
        <v>0</v>
      </c>
      <c r="G56" s="43">
        <f>G5-'年月monthly'!G143</f>
        <v>0</v>
      </c>
      <c r="H56" s="43"/>
      <c r="I56" s="43">
        <f>I5-'年月monthly'!I143</f>
        <v>0</v>
      </c>
      <c r="J56" s="43">
        <f>J5-'年月monthly'!J143</f>
        <v>0</v>
      </c>
      <c r="K56" s="43">
        <f>K5-'年月monthly'!K143</f>
        <v>0</v>
      </c>
      <c r="L56" s="43">
        <f>L5-'年月monthly'!L143</f>
        <v>0</v>
      </c>
      <c r="M56" s="43">
        <f>M5-'年月monthly'!M143</f>
        <v>0</v>
      </c>
    </row>
    <row r="57" spans="2:13" ht="12">
      <c r="B57" s="89"/>
      <c r="C57" s="89"/>
      <c r="D57" s="89"/>
      <c r="E57" s="89"/>
      <c r="F57" s="89"/>
      <c r="G57" s="89"/>
      <c r="H57" s="89"/>
      <c r="I57" s="89"/>
      <c r="J57" s="89"/>
      <c r="K57" s="89"/>
      <c r="L57" s="89"/>
      <c r="M57" s="89"/>
    </row>
    <row r="58" spans="2:13" ht="12">
      <c r="B58" s="88"/>
      <c r="C58" s="88"/>
      <c r="D58" s="88"/>
      <c r="E58" s="88"/>
      <c r="F58" s="88"/>
      <c r="G58" s="88"/>
      <c r="H58" s="88"/>
      <c r="I58" s="88"/>
      <c r="J58" s="88"/>
      <c r="K58" s="88"/>
      <c r="L58" s="88"/>
      <c r="M58" s="88"/>
    </row>
    <row r="59" spans="2:13" ht="12">
      <c r="B59" s="88"/>
      <c r="C59" s="88"/>
      <c r="D59" s="88"/>
      <c r="E59" s="88"/>
      <c r="F59" s="88"/>
      <c r="G59" s="88"/>
      <c r="H59" s="88"/>
      <c r="I59" s="88"/>
      <c r="J59" s="88"/>
      <c r="K59" s="88"/>
      <c r="L59" s="88"/>
      <c r="M59" s="88"/>
    </row>
    <row r="60" spans="2:13" ht="12">
      <c r="B60" s="88"/>
      <c r="C60" s="88"/>
      <c r="D60" s="88"/>
      <c r="E60" s="88"/>
      <c r="F60" s="88"/>
      <c r="G60" s="88"/>
      <c r="H60" s="88"/>
      <c r="I60" s="88"/>
      <c r="J60" s="88"/>
      <c r="K60" s="88"/>
      <c r="L60" s="88"/>
      <c r="M60" s="88"/>
    </row>
  </sheetData>
  <sheetProtection/>
  <mergeCells count="4">
    <mergeCell ref="A2:M2"/>
    <mergeCell ref="A35:M35"/>
    <mergeCell ref="A1:M1"/>
    <mergeCell ref="A49:M49"/>
  </mergeCells>
  <conditionalFormatting sqref="B53:M56">
    <cfRule type="cellIs" priority="1" dxfId="20" operator="notEqual" stopIfTrue="1">
      <formula>0</formula>
    </cfRule>
  </conditionalFormatting>
  <printOptions/>
  <pageMargins left="0.3937007874015748" right="0.3937007874015748" top="0.984251968503937" bottom="0.984251968503937" header="0.5118110236220472" footer="0.5118110236220472"/>
  <pageSetup fitToHeight="1" fitToWidth="1" horizontalDpi="1200" verticalDpi="1200" orientation="landscape" paperSize="9" scale="96"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AO60"/>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2" sqref="A2:M2"/>
    </sheetView>
  </sheetViews>
  <sheetFormatPr defaultColWidth="9.33203125" defaultRowHeight="12"/>
  <cols>
    <col min="1" max="1" width="23.66015625" style="44" customWidth="1"/>
    <col min="2" max="2" width="13.16015625" style="44" customWidth="1"/>
    <col min="3" max="3" width="14.5" style="44" customWidth="1"/>
    <col min="4" max="4" width="9" style="44" customWidth="1"/>
    <col min="5" max="5" width="9.83203125" style="44" customWidth="1"/>
    <col min="6" max="6" width="10.33203125" style="44" customWidth="1"/>
    <col min="7" max="7" width="12" style="44" customWidth="1"/>
    <col min="8" max="8" width="10.66015625" style="44" customWidth="1"/>
    <col min="9" max="9" width="10.5" style="44" customWidth="1"/>
    <col min="10" max="10" width="10.16015625" style="44" customWidth="1"/>
    <col min="11" max="11" width="10.66015625" style="44" customWidth="1"/>
    <col min="12" max="12" width="12.66015625" style="44" customWidth="1"/>
    <col min="13" max="13" width="15.5" style="44" customWidth="1"/>
    <col min="14" max="16384" width="9.33203125" style="44" customWidth="1"/>
  </cols>
  <sheetData>
    <row r="1" spans="1:13" s="69" customFormat="1" ht="24.75" customHeight="1">
      <c r="A1" s="147" t="s">
        <v>358</v>
      </c>
      <c r="B1" s="147"/>
      <c r="C1" s="147"/>
      <c r="D1" s="147"/>
      <c r="E1" s="147"/>
      <c r="F1" s="147"/>
      <c r="G1" s="147"/>
      <c r="H1" s="147"/>
      <c r="I1" s="147"/>
      <c r="J1" s="147"/>
      <c r="K1" s="147"/>
      <c r="L1" s="147"/>
      <c r="M1" s="147"/>
    </row>
    <row r="2" spans="1:13" s="94" customFormat="1" ht="12" customHeight="1">
      <c r="A2" s="148" t="s">
        <v>443</v>
      </c>
      <c r="B2" s="149"/>
      <c r="C2" s="149"/>
      <c r="D2" s="149"/>
      <c r="E2" s="149"/>
      <c r="F2" s="149"/>
      <c r="G2" s="149"/>
      <c r="H2" s="149"/>
      <c r="I2" s="149"/>
      <c r="J2" s="149"/>
      <c r="K2" s="149"/>
      <c r="L2" s="149"/>
      <c r="M2" s="149"/>
    </row>
    <row r="3" spans="1:13" s="71" customFormat="1" ht="38.25" customHeight="1">
      <c r="A3" s="55" t="s">
        <v>291</v>
      </c>
      <c r="B3" s="55" t="s">
        <v>182</v>
      </c>
      <c r="C3" s="70" t="s">
        <v>292</v>
      </c>
      <c r="D3" s="70" t="s">
        <v>293</v>
      </c>
      <c r="E3" s="114" t="s">
        <v>594</v>
      </c>
      <c r="F3" s="55" t="s">
        <v>294</v>
      </c>
      <c r="G3" s="55" t="s">
        <v>295</v>
      </c>
      <c r="H3" s="55" t="s">
        <v>296</v>
      </c>
      <c r="I3" s="55" t="s">
        <v>297</v>
      </c>
      <c r="J3" s="55" t="s">
        <v>298</v>
      </c>
      <c r="K3" s="70" t="s">
        <v>299</v>
      </c>
      <c r="L3" s="70" t="s">
        <v>300</v>
      </c>
      <c r="M3" s="55" t="s">
        <v>434</v>
      </c>
    </row>
    <row r="4" spans="1:13" s="73" customFormat="1" ht="45.75" customHeight="1">
      <c r="A4" s="72" t="s">
        <v>128</v>
      </c>
      <c r="B4" s="72" t="s">
        <v>301</v>
      </c>
      <c r="C4" s="72" t="s">
        <v>344</v>
      </c>
      <c r="D4" s="72" t="s">
        <v>339</v>
      </c>
      <c r="E4" s="115" t="s">
        <v>600</v>
      </c>
      <c r="F4" s="72" t="s">
        <v>340</v>
      </c>
      <c r="G4" s="72" t="s">
        <v>341</v>
      </c>
      <c r="H4" s="72" t="s">
        <v>302</v>
      </c>
      <c r="I4" s="72" t="s">
        <v>303</v>
      </c>
      <c r="J4" s="72" t="s">
        <v>304</v>
      </c>
      <c r="K4" s="72" t="s">
        <v>305</v>
      </c>
      <c r="L4" s="52" t="s">
        <v>345</v>
      </c>
      <c r="M4" s="72" t="s">
        <v>306</v>
      </c>
    </row>
    <row r="5" spans="1:13" s="15" customFormat="1" ht="18" customHeight="1">
      <c r="A5" s="4" t="s">
        <v>307</v>
      </c>
      <c r="B5" s="5">
        <v>36191.4667</v>
      </c>
      <c r="C5" s="6">
        <v>368</v>
      </c>
      <c r="D5" s="6">
        <v>7834</v>
      </c>
      <c r="E5" s="6">
        <v>147863</v>
      </c>
      <c r="F5" s="6">
        <v>7805834</v>
      </c>
      <c r="G5" s="6">
        <v>23119772</v>
      </c>
      <c r="H5" s="7">
        <v>100</v>
      </c>
      <c r="I5" s="6">
        <v>11636734</v>
      </c>
      <c r="J5" s="6">
        <v>11483038</v>
      </c>
      <c r="K5" s="7">
        <v>101.34</v>
      </c>
      <c r="L5" s="7">
        <v>2.96</v>
      </c>
      <c r="M5" s="7">
        <v>638.82</v>
      </c>
    </row>
    <row r="6" spans="1:26" ht="12">
      <c r="A6" s="64" t="s">
        <v>169</v>
      </c>
      <c r="B6" s="40">
        <v>35582.7487</v>
      </c>
      <c r="C6" s="41">
        <v>335</v>
      </c>
      <c r="D6" s="41">
        <v>6872</v>
      </c>
      <c r="E6" s="41">
        <v>129020</v>
      </c>
      <c r="F6" s="41">
        <v>6222003</v>
      </c>
      <c r="G6" s="41">
        <v>18880708</v>
      </c>
      <c r="H6" s="42">
        <v>81.66</v>
      </c>
      <c r="I6" s="41">
        <v>9566411</v>
      </c>
      <c r="J6" s="41">
        <v>9314297</v>
      </c>
      <c r="K6" s="42">
        <v>102.71</v>
      </c>
      <c r="L6" s="42">
        <v>3.03</v>
      </c>
      <c r="M6" s="42">
        <v>530.61</v>
      </c>
      <c r="N6" s="43"/>
      <c r="O6" s="43"/>
      <c r="P6" s="43"/>
      <c r="Q6" s="43"/>
      <c r="R6" s="43"/>
      <c r="S6" s="43"/>
      <c r="T6" s="43"/>
      <c r="U6" s="43"/>
      <c r="V6" s="43"/>
      <c r="W6" s="43"/>
      <c r="X6" s="43"/>
      <c r="Y6" s="43"/>
      <c r="Z6" s="43"/>
    </row>
    <row r="7" spans="1:26" ht="12">
      <c r="A7" s="74" t="s">
        <v>308</v>
      </c>
      <c r="B7" s="10">
        <v>2052.5667</v>
      </c>
      <c r="C7" s="11">
        <v>29</v>
      </c>
      <c r="D7" s="11">
        <v>1025</v>
      </c>
      <c r="E7" s="11">
        <v>21822</v>
      </c>
      <c r="F7" s="11">
        <v>1375268</v>
      </c>
      <c r="G7" s="11">
        <v>3873653</v>
      </c>
      <c r="H7" s="12">
        <v>16.75</v>
      </c>
      <c r="I7" s="11">
        <v>1927574</v>
      </c>
      <c r="J7" s="11">
        <v>1946079</v>
      </c>
      <c r="K7" s="12">
        <v>99.05</v>
      </c>
      <c r="L7" s="12">
        <v>2.82</v>
      </c>
      <c r="M7" s="12">
        <v>1887.22</v>
      </c>
      <c r="N7" s="43"/>
      <c r="O7" s="43"/>
      <c r="P7" s="43"/>
      <c r="Q7" s="43"/>
      <c r="R7" s="43"/>
      <c r="S7" s="43"/>
      <c r="T7" s="43"/>
      <c r="U7" s="43"/>
      <c r="V7" s="43"/>
      <c r="W7" s="43"/>
      <c r="X7" s="43"/>
      <c r="Y7" s="43"/>
      <c r="Z7" s="43"/>
    </row>
    <row r="8" spans="1:26" ht="12">
      <c r="A8" s="74" t="s">
        <v>309</v>
      </c>
      <c r="B8" s="10">
        <v>2143.6251</v>
      </c>
      <c r="C8" s="11">
        <v>12</v>
      </c>
      <c r="D8" s="11">
        <v>235</v>
      </c>
      <c r="E8" s="11">
        <v>3738</v>
      </c>
      <c r="F8" s="11">
        <v>151942</v>
      </c>
      <c r="G8" s="11">
        <v>461625</v>
      </c>
      <c r="H8" s="12">
        <v>2</v>
      </c>
      <c r="I8" s="11">
        <v>235714</v>
      </c>
      <c r="J8" s="11">
        <v>225911</v>
      </c>
      <c r="K8" s="12">
        <v>104.34</v>
      </c>
      <c r="L8" s="12">
        <v>3.04</v>
      </c>
      <c r="M8" s="12">
        <v>215.35</v>
      </c>
      <c r="N8" s="43"/>
      <c r="O8" s="43"/>
      <c r="P8" s="43"/>
      <c r="Q8" s="43"/>
      <c r="R8" s="43"/>
      <c r="S8" s="43"/>
      <c r="T8" s="43"/>
      <c r="U8" s="43"/>
      <c r="V8" s="43"/>
      <c r="W8" s="43"/>
      <c r="X8" s="43"/>
      <c r="Y8" s="43"/>
      <c r="Z8" s="43"/>
    </row>
    <row r="9" spans="1:26" ht="12">
      <c r="A9" s="74" t="s">
        <v>310</v>
      </c>
      <c r="B9" s="10">
        <v>1220.954</v>
      </c>
      <c r="C9" s="11">
        <v>13</v>
      </c>
      <c r="D9" s="11">
        <v>471</v>
      </c>
      <c r="E9" s="11">
        <v>11073</v>
      </c>
      <c r="F9" s="11">
        <v>654106</v>
      </c>
      <c r="G9" s="11">
        <v>1978782</v>
      </c>
      <c r="H9" s="12">
        <v>8.56</v>
      </c>
      <c r="I9" s="11">
        <v>999065</v>
      </c>
      <c r="J9" s="11">
        <v>979717</v>
      </c>
      <c r="K9" s="12">
        <v>101.97</v>
      </c>
      <c r="L9" s="12">
        <v>3.03</v>
      </c>
      <c r="M9" s="12">
        <v>1620.69</v>
      </c>
      <c r="N9" s="43"/>
      <c r="O9" s="43"/>
      <c r="P9" s="43"/>
      <c r="Q9" s="43"/>
      <c r="R9" s="43"/>
      <c r="S9" s="43"/>
      <c r="T9" s="43"/>
      <c r="U9" s="43"/>
      <c r="V9" s="43"/>
      <c r="W9" s="43"/>
      <c r="X9" s="43"/>
      <c r="Y9" s="43"/>
      <c r="Z9" s="43"/>
    </row>
    <row r="10" spans="1:26" ht="12">
      <c r="A10" s="74" t="s">
        <v>311</v>
      </c>
      <c r="B10" s="10">
        <v>1427.5369</v>
      </c>
      <c r="C10" s="11">
        <v>13</v>
      </c>
      <c r="D10" s="11">
        <v>187</v>
      </c>
      <c r="E10" s="11">
        <v>3030</v>
      </c>
      <c r="F10" s="11">
        <v>157821</v>
      </c>
      <c r="G10" s="11">
        <v>510882</v>
      </c>
      <c r="H10" s="12">
        <v>2.21</v>
      </c>
      <c r="I10" s="11">
        <v>263338</v>
      </c>
      <c r="J10" s="11">
        <v>247544</v>
      </c>
      <c r="K10" s="12">
        <v>106.38</v>
      </c>
      <c r="L10" s="12">
        <v>3.24</v>
      </c>
      <c r="M10" s="12">
        <v>357.88</v>
      </c>
      <c r="N10" s="43"/>
      <c r="O10" s="43"/>
      <c r="P10" s="43"/>
      <c r="Q10" s="43"/>
      <c r="R10" s="43"/>
      <c r="S10" s="43"/>
      <c r="T10" s="43"/>
      <c r="U10" s="43"/>
      <c r="V10" s="43"/>
      <c r="W10" s="43"/>
      <c r="X10" s="43"/>
      <c r="Y10" s="43"/>
      <c r="Z10" s="43"/>
    </row>
    <row r="11" spans="1:26" ht="12">
      <c r="A11" s="74" t="s">
        <v>312</v>
      </c>
      <c r="B11" s="10">
        <v>1820.3149</v>
      </c>
      <c r="C11" s="11">
        <v>18</v>
      </c>
      <c r="D11" s="11">
        <v>271</v>
      </c>
      <c r="E11" s="11">
        <v>4628</v>
      </c>
      <c r="F11" s="11">
        <v>170104</v>
      </c>
      <c r="G11" s="11">
        <v>561744</v>
      </c>
      <c r="H11" s="12">
        <v>2.43</v>
      </c>
      <c r="I11" s="11">
        <v>292217</v>
      </c>
      <c r="J11" s="11">
        <v>269527</v>
      </c>
      <c r="K11" s="12">
        <v>108.42</v>
      </c>
      <c r="L11" s="12">
        <v>3.3</v>
      </c>
      <c r="M11" s="12">
        <v>308.6</v>
      </c>
      <c r="N11" s="43"/>
      <c r="O11" s="43"/>
      <c r="P11" s="43"/>
      <c r="Q11" s="43"/>
      <c r="R11" s="43"/>
      <c r="S11" s="43"/>
      <c r="T11" s="43"/>
      <c r="U11" s="43"/>
      <c r="V11" s="43"/>
      <c r="W11" s="43"/>
      <c r="X11" s="43"/>
      <c r="Y11" s="43"/>
      <c r="Z11" s="43"/>
    </row>
    <row r="12" spans="1:26" ht="12">
      <c r="A12" s="74" t="s">
        <v>313</v>
      </c>
      <c r="B12" s="10">
        <v>2051.4712</v>
      </c>
      <c r="C12" s="11">
        <v>21</v>
      </c>
      <c r="D12" s="11">
        <v>411</v>
      </c>
      <c r="E12" s="11">
        <v>7741</v>
      </c>
      <c r="F12" s="11">
        <v>459746</v>
      </c>
      <c r="G12" s="11">
        <v>1562126</v>
      </c>
      <c r="H12" s="12">
        <v>6.76</v>
      </c>
      <c r="I12" s="11">
        <v>792546</v>
      </c>
      <c r="J12" s="11">
        <v>769580</v>
      </c>
      <c r="K12" s="12">
        <v>102.98</v>
      </c>
      <c r="L12" s="12">
        <v>3.4</v>
      </c>
      <c r="M12" s="12">
        <v>761.47</v>
      </c>
      <c r="N12" s="43"/>
      <c r="O12" s="43"/>
      <c r="P12" s="43"/>
      <c r="Q12" s="43"/>
      <c r="R12" s="43"/>
      <c r="S12" s="43"/>
      <c r="T12" s="43"/>
      <c r="U12" s="43"/>
      <c r="V12" s="43"/>
      <c r="W12" s="43"/>
      <c r="X12" s="43"/>
      <c r="Y12" s="43"/>
      <c r="Z12" s="43"/>
    </row>
    <row r="13" spans="1:26" ht="12">
      <c r="A13" s="74" t="s">
        <v>314</v>
      </c>
      <c r="B13" s="10">
        <v>1074.396</v>
      </c>
      <c r="C13" s="11">
        <v>26</v>
      </c>
      <c r="D13" s="11">
        <v>589</v>
      </c>
      <c r="E13" s="11">
        <v>9063</v>
      </c>
      <c r="F13" s="11">
        <v>359341</v>
      </c>
      <c r="G13" s="11">
        <v>1312467</v>
      </c>
      <c r="H13" s="12">
        <v>5.68</v>
      </c>
      <c r="I13" s="11">
        <v>674594</v>
      </c>
      <c r="J13" s="11">
        <v>637873</v>
      </c>
      <c r="K13" s="12">
        <v>105.76</v>
      </c>
      <c r="L13" s="12">
        <v>3.65</v>
      </c>
      <c r="M13" s="12">
        <v>1221.59</v>
      </c>
      <c r="N13" s="43"/>
      <c r="O13" s="43"/>
      <c r="P13" s="43"/>
      <c r="Q13" s="43"/>
      <c r="R13" s="43"/>
      <c r="S13" s="43"/>
      <c r="T13" s="43"/>
      <c r="U13" s="43"/>
      <c r="V13" s="43"/>
      <c r="W13" s="43"/>
      <c r="X13" s="43"/>
      <c r="Y13" s="43"/>
      <c r="Z13" s="43"/>
    </row>
    <row r="14" spans="1:26" ht="12">
      <c r="A14" s="74" t="s">
        <v>315</v>
      </c>
      <c r="B14" s="10">
        <v>4106.436</v>
      </c>
      <c r="C14" s="11">
        <v>13</v>
      </c>
      <c r="D14" s="11">
        <v>261</v>
      </c>
      <c r="E14" s="11">
        <v>4262</v>
      </c>
      <c r="F14" s="11">
        <v>169274</v>
      </c>
      <c r="G14" s="11">
        <v>530824</v>
      </c>
      <c r="H14" s="12">
        <v>2.3</v>
      </c>
      <c r="I14" s="11">
        <v>273596</v>
      </c>
      <c r="J14" s="11">
        <v>257228</v>
      </c>
      <c r="K14" s="12">
        <v>106.36</v>
      </c>
      <c r="L14" s="12">
        <v>3.14</v>
      </c>
      <c r="M14" s="12">
        <v>129.27</v>
      </c>
      <c r="N14" s="43"/>
      <c r="O14" s="43"/>
      <c r="P14" s="43"/>
      <c r="Q14" s="43"/>
      <c r="R14" s="43"/>
      <c r="S14" s="43"/>
      <c r="T14" s="43"/>
      <c r="U14" s="43"/>
      <c r="V14" s="43"/>
      <c r="W14" s="43"/>
      <c r="X14" s="43"/>
      <c r="Y14" s="43"/>
      <c r="Z14" s="43"/>
    </row>
    <row r="15" spans="1:26" ht="12">
      <c r="A15" s="74" t="s">
        <v>316</v>
      </c>
      <c r="B15" s="10">
        <v>1290.8326</v>
      </c>
      <c r="C15" s="11">
        <v>20</v>
      </c>
      <c r="D15" s="11">
        <v>387</v>
      </c>
      <c r="E15" s="11">
        <v>6403</v>
      </c>
      <c r="F15" s="11">
        <v>227121</v>
      </c>
      <c r="G15" s="11">
        <v>722795</v>
      </c>
      <c r="H15" s="12">
        <v>3.13</v>
      </c>
      <c r="I15" s="11">
        <v>377914</v>
      </c>
      <c r="J15" s="11">
        <v>344881</v>
      </c>
      <c r="K15" s="12">
        <v>109.58</v>
      </c>
      <c r="L15" s="12">
        <v>3.18</v>
      </c>
      <c r="M15" s="12">
        <v>559.94</v>
      </c>
      <c r="N15" s="43"/>
      <c r="O15" s="43"/>
      <c r="P15" s="43"/>
      <c r="Q15" s="43"/>
      <c r="R15" s="43"/>
      <c r="S15" s="43"/>
      <c r="T15" s="43"/>
      <c r="U15" s="43"/>
      <c r="V15" s="43"/>
      <c r="W15" s="43"/>
      <c r="X15" s="43"/>
      <c r="Y15" s="43"/>
      <c r="Z15" s="43"/>
    </row>
    <row r="16" spans="1:26" ht="12">
      <c r="A16" s="74" t="s">
        <v>317</v>
      </c>
      <c r="B16" s="10">
        <v>1903.6367</v>
      </c>
      <c r="C16" s="11">
        <v>18</v>
      </c>
      <c r="D16" s="11">
        <v>357</v>
      </c>
      <c r="E16" s="11">
        <v>5328</v>
      </c>
      <c r="F16" s="11">
        <v>174312</v>
      </c>
      <c r="G16" s="11">
        <v>547716</v>
      </c>
      <c r="H16" s="12">
        <v>2.37</v>
      </c>
      <c r="I16" s="11">
        <v>286024</v>
      </c>
      <c r="J16" s="11">
        <v>261692</v>
      </c>
      <c r="K16" s="12">
        <v>109.3</v>
      </c>
      <c r="L16" s="12">
        <v>3.14</v>
      </c>
      <c r="M16" s="12">
        <v>287.72</v>
      </c>
      <c r="N16" s="43"/>
      <c r="O16" s="43"/>
      <c r="P16" s="43"/>
      <c r="Q16" s="43"/>
      <c r="R16" s="43"/>
      <c r="S16" s="43"/>
      <c r="T16" s="43"/>
      <c r="U16" s="43"/>
      <c r="V16" s="43"/>
      <c r="W16" s="43"/>
      <c r="X16" s="43"/>
      <c r="Y16" s="43"/>
      <c r="Z16" s="43"/>
    </row>
    <row r="17" spans="1:26" ht="12">
      <c r="A17" s="74" t="s">
        <v>318</v>
      </c>
      <c r="B17" s="10">
        <v>2016.0075</v>
      </c>
      <c r="C17" s="11">
        <v>31</v>
      </c>
      <c r="D17" s="11">
        <v>521</v>
      </c>
      <c r="E17" s="11">
        <v>9728</v>
      </c>
      <c r="F17" s="11">
        <v>365510</v>
      </c>
      <c r="G17" s="11">
        <v>1104346</v>
      </c>
      <c r="H17" s="12">
        <v>4.78</v>
      </c>
      <c r="I17" s="11">
        <v>564259</v>
      </c>
      <c r="J17" s="11">
        <v>540087</v>
      </c>
      <c r="K17" s="12">
        <v>104.48</v>
      </c>
      <c r="L17" s="12">
        <v>3.02</v>
      </c>
      <c r="M17" s="12">
        <v>547.79</v>
      </c>
      <c r="N17" s="43"/>
      <c r="O17" s="43"/>
      <c r="P17" s="43"/>
      <c r="Q17" s="43"/>
      <c r="R17" s="43"/>
      <c r="S17" s="43"/>
      <c r="T17" s="43"/>
      <c r="U17" s="43"/>
      <c r="V17" s="43"/>
      <c r="W17" s="43"/>
      <c r="X17" s="43"/>
      <c r="Y17" s="43"/>
      <c r="Z17" s="43"/>
    </row>
    <row r="18" spans="1:26" ht="12">
      <c r="A18" s="74" t="s">
        <v>319</v>
      </c>
      <c r="B18" s="10">
        <v>2792.6744</v>
      </c>
      <c r="C18" s="11">
        <v>27</v>
      </c>
      <c r="D18" s="11">
        <v>440</v>
      </c>
      <c r="E18" s="11">
        <v>9353</v>
      </c>
      <c r="F18" s="11">
        <v>427081</v>
      </c>
      <c r="G18" s="11">
        <v>1242973</v>
      </c>
      <c r="H18" s="12">
        <v>5.38</v>
      </c>
      <c r="I18" s="11">
        <v>637505</v>
      </c>
      <c r="J18" s="11">
        <v>605468</v>
      </c>
      <c r="K18" s="12">
        <v>105.29</v>
      </c>
      <c r="L18" s="12">
        <v>2.91</v>
      </c>
      <c r="M18" s="12">
        <v>445.08</v>
      </c>
      <c r="N18" s="43"/>
      <c r="O18" s="43"/>
      <c r="P18" s="43"/>
      <c r="Q18" s="43"/>
      <c r="R18" s="43"/>
      <c r="S18" s="43"/>
      <c r="T18" s="43"/>
      <c r="U18" s="43"/>
      <c r="V18" s="43"/>
      <c r="W18" s="43"/>
      <c r="X18" s="43"/>
      <c r="Y18" s="43"/>
      <c r="Z18" s="43"/>
    </row>
    <row r="19" spans="1:26" ht="12">
      <c r="A19" s="74" t="s">
        <v>320</v>
      </c>
      <c r="B19" s="10">
        <v>2775.6003</v>
      </c>
      <c r="C19" s="11">
        <v>33</v>
      </c>
      <c r="D19" s="11">
        <v>464</v>
      </c>
      <c r="E19" s="11">
        <v>7487</v>
      </c>
      <c r="F19" s="11">
        <v>274745</v>
      </c>
      <c r="G19" s="11">
        <v>882640</v>
      </c>
      <c r="H19" s="12">
        <v>3.82</v>
      </c>
      <c r="I19" s="11">
        <v>454425</v>
      </c>
      <c r="J19" s="11">
        <v>428215</v>
      </c>
      <c r="K19" s="12">
        <v>106.12</v>
      </c>
      <c r="L19" s="12">
        <v>3.21</v>
      </c>
      <c r="M19" s="12">
        <v>318</v>
      </c>
      <c r="N19" s="43"/>
      <c r="O19" s="43"/>
      <c r="P19" s="43"/>
      <c r="Q19" s="43"/>
      <c r="R19" s="43"/>
      <c r="S19" s="43"/>
      <c r="T19" s="43"/>
      <c r="U19" s="43"/>
      <c r="V19" s="43"/>
      <c r="W19" s="43"/>
      <c r="X19" s="43"/>
      <c r="Y19" s="43"/>
      <c r="Z19" s="43"/>
    </row>
    <row r="20" spans="1:26" ht="12">
      <c r="A20" s="74" t="s">
        <v>321</v>
      </c>
      <c r="B20" s="10">
        <v>3515.2526</v>
      </c>
      <c r="C20" s="11">
        <v>16</v>
      </c>
      <c r="D20" s="11">
        <v>147</v>
      </c>
      <c r="E20" s="11">
        <v>2708</v>
      </c>
      <c r="F20" s="11">
        <v>79756</v>
      </c>
      <c r="G20" s="11">
        <v>232497</v>
      </c>
      <c r="H20" s="12">
        <v>1.01</v>
      </c>
      <c r="I20" s="11">
        <v>121905</v>
      </c>
      <c r="J20" s="11">
        <v>110592</v>
      </c>
      <c r="K20" s="12">
        <v>110.23</v>
      </c>
      <c r="L20" s="12">
        <v>2.92</v>
      </c>
      <c r="M20" s="12">
        <v>66.14</v>
      </c>
      <c r="N20" s="43"/>
      <c r="O20" s="43"/>
      <c r="P20" s="43"/>
      <c r="Q20" s="43"/>
      <c r="R20" s="43"/>
      <c r="S20" s="43"/>
      <c r="T20" s="43"/>
      <c r="U20" s="43"/>
      <c r="V20" s="43"/>
      <c r="W20" s="43"/>
      <c r="X20" s="43"/>
      <c r="Y20" s="43"/>
      <c r="Z20" s="43"/>
    </row>
    <row r="21" spans="1:26" ht="12">
      <c r="A21" s="74" t="s">
        <v>322</v>
      </c>
      <c r="B21" s="10">
        <v>4628.5714</v>
      </c>
      <c r="C21" s="11">
        <v>13</v>
      </c>
      <c r="D21" s="11">
        <v>177</v>
      </c>
      <c r="E21" s="11">
        <v>3656</v>
      </c>
      <c r="F21" s="11">
        <v>119916</v>
      </c>
      <c r="G21" s="11">
        <v>340964</v>
      </c>
      <c r="H21" s="12">
        <v>1.47</v>
      </c>
      <c r="I21" s="11">
        <v>176151</v>
      </c>
      <c r="J21" s="11">
        <v>164813</v>
      </c>
      <c r="K21" s="12">
        <v>106.88</v>
      </c>
      <c r="L21" s="12">
        <v>2.84</v>
      </c>
      <c r="M21" s="12">
        <v>73.67</v>
      </c>
      <c r="N21" s="43"/>
      <c r="O21" s="43"/>
      <c r="P21" s="43"/>
      <c r="Q21" s="43"/>
      <c r="R21" s="43"/>
      <c r="S21" s="43"/>
      <c r="T21" s="43"/>
      <c r="U21" s="43"/>
      <c r="V21" s="43"/>
      <c r="W21" s="43"/>
      <c r="X21" s="43"/>
      <c r="Y21" s="43"/>
      <c r="Z21" s="43"/>
    </row>
    <row r="22" spans="1:26" ht="12">
      <c r="A22" s="74" t="s">
        <v>323</v>
      </c>
      <c r="B22" s="10">
        <v>126.8641</v>
      </c>
      <c r="C22" s="11">
        <v>6</v>
      </c>
      <c r="D22" s="11">
        <v>97</v>
      </c>
      <c r="E22" s="11">
        <v>1413</v>
      </c>
      <c r="F22" s="11">
        <v>33134</v>
      </c>
      <c r="G22" s="11">
        <v>96210</v>
      </c>
      <c r="H22" s="12">
        <v>0.42</v>
      </c>
      <c r="I22" s="11">
        <v>49499</v>
      </c>
      <c r="J22" s="11">
        <v>46711</v>
      </c>
      <c r="K22" s="12">
        <v>105.97</v>
      </c>
      <c r="L22" s="12">
        <v>2.9</v>
      </c>
      <c r="M22" s="12">
        <v>758.37</v>
      </c>
      <c r="N22" s="43"/>
      <c r="O22" s="43"/>
      <c r="P22" s="43"/>
      <c r="Q22" s="43"/>
      <c r="R22" s="43"/>
      <c r="S22" s="43"/>
      <c r="T22" s="43"/>
      <c r="U22" s="43"/>
      <c r="V22" s="43"/>
      <c r="W22" s="43"/>
      <c r="X22" s="43"/>
      <c r="Y22" s="43"/>
      <c r="Z22" s="43"/>
    </row>
    <row r="23" spans="1:26" ht="12">
      <c r="A23" s="74" t="s">
        <v>324</v>
      </c>
      <c r="B23" s="10">
        <v>132.7589</v>
      </c>
      <c r="C23" s="11">
        <v>7</v>
      </c>
      <c r="D23" s="11">
        <v>157</v>
      </c>
      <c r="E23" s="11">
        <v>3350</v>
      </c>
      <c r="F23" s="11">
        <v>146136</v>
      </c>
      <c r="G23" s="11">
        <v>388321</v>
      </c>
      <c r="H23" s="12">
        <v>1.68</v>
      </c>
      <c r="I23" s="11">
        <v>195932</v>
      </c>
      <c r="J23" s="11">
        <v>192389</v>
      </c>
      <c r="K23" s="12">
        <v>101.84</v>
      </c>
      <c r="L23" s="12">
        <v>2.66</v>
      </c>
      <c r="M23" s="12">
        <v>2925.01</v>
      </c>
      <c r="N23" s="43"/>
      <c r="O23" s="43"/>
      <c r="P23" s="43"/>
      <c r="Q23" s="43"/>
      <c r="R23" s="43"/>
      <c r="S23" s="43"/>
      <c r="T23" s="43"/>
      <c r="U23" s="43"/>
      <c r="V23" s="43"/>
      <c r="W23" s="43"/>
      <c r="X23" s="43"/>
      <c r="Y23" s="43"/>
      <c r="Z23" s="43"/>
    </row>
    <row r="24" spans="1:26" ht="12">
      <c r="A24" s="74" t="s">
        <v>325</v>
      </c>
      <c r="B24" s="10">
        <v>104.1526</v>
      </c>
      <c r="C24" s="11">
        <v>3</v>
      </c>
      <c r="D24" s="11">
        <v>120</v>
      </c>
      <c r="E24" s="11">
        <v>2165</v>
      </c>
      <c r="F24" s="11">
        <v>138505</v>
      </c>
      <c r="G24" s="11">
        <v>411587</v>
      </c>
      <c r="H24" s="12">
        <v>1.78</v>
      </c>
      <c r="I24" s="11">
        <v>204640</v>
      </c>
      <c r="J24" s="11">
        <v>206947</v>
      </c>
      <c r="K24" s="12">
        <v>98.89</v>
      </c>
      <c r="L24" s="12">
        <v>2.97</v>
      </c>
      <c r="M24" s="12">
        <v>3951.77</v>
      </c>
      <c r="N24" s="43"/>
      <c r="O24" s="43"/>
      <c r="P24" s="43"/>
      <c r="Q24" s="43"/>
      <c r="R24" s="43"/>
      <c r="S24" s="43"/>
      <c r="T24" s="43"/>
      <c r="U24" s="43"/>
      <c r="V24" s="43"/>
      <c r="W24" s="43"/>
      <c r="X24" s="43"/>
      <c r="Y24" s="43"/>
      <c r="Z24" s="43"/>
    </row>
    <row r="25" spans="1:26" ht="12">
      <c r="A25" s="74" t="s">
        <v>326</v>
      </c>
      <c r="B25" s="10">
        <v>163.4256</v>
      </c>
      <c r="C25" s="11">
        <v>8</v>
      </c>
      <c r="D25" s="11">
        <v>214</v>
      </c>
      <c r="E25" s="11">
        <v>5241</v>
      </c>
      <c r="F25" s="11">
        <v>377296</v>
      </c>
      <c r="G25" s="11">
        <v>1073635</v>
      </c>
      <c r="H25" s="12">
        <v>4.64</v>
      </c>
      <c r="I25" s="11">
        <v>522676</v>
      </c>
      <c r="J25" s="11">
        <v>550959</v>
      </c>
      <c r="K25" s="12">
        <v>94.87</v>
      </c>
      <c r="L25" s="12">
        <v>2.85</v>
      </c>
      <c r="M25" s="12">
        <v>6569.56</v>
      </c>
      <c r="N25" s="43"/>
      <c r="O25" s="43"/>
      <c r="P25" s="43"/>
      <c r="Q25" s="43"/>
      <c r="R25" s="43"/>
      <c r="S25" s="43"/>
      <c r="T25" s="43"/>
      <c r="U25" s="43"/>
      <c r="V25" s="43"/>
      <c r="W25" s="43"/>
      <c r="X25" s="43"/>
      <c r="Y25" s="43"/>
      <c r="Z25" s="43"/>
    </row>
    <row r="26" spans="1:26" ht="12">
      <c r="A26" s="74" t="s">
        <v>327</v>
      </c>
      <c r="B26" s="10">
        <v>60.0256</v>
      </c>
      <c r="C26" s="11">
        <v>2</v>
      </c>
      <c r="D26" s="11">
        <v>108</v>
      </c>
      <c r="E26" s="11">
        <v>1778</v>
      </c>
      <c r="F26" s="11">
        <v>94513</v>
      </c>
      <c r="G26" s="11">
        <v>273861</v>
      </c>
      <c r="H26" s="12">
        <v>1.18</v>
      </c>
      <c r="I26" s="11">
        <v>134980</v>
      </c>
      <c r="J26" s="11">
        <v>138881</v>
      </c>
      <c r="K26" s="12">
        <v>97.19</v>
      </c>
      <c r="L26" s="12">
        <v>2.9</v>
      </c>
      <c r="M26" s="12">
        <v>4562.4</v>
      </c>
      <c r="N26" s="43"/>
      <c r="O26" s="43"/>
      <c r="P26" s="43"/>
      <c r="Q26" s="43"/>
      <c r="R26" s="43"/>
      <c r="S26" s="43"/>
      <c r="T26" s="43"/>
      <c r="U26" s="43"/>
      <c r="V26" s="43"/>
      <c r="W26" s="43"/>
      <c r="X26" s="43"/>
      <c r="Y26" s="43"/>
      <c r="Z26" s="43"/>
    </row>
    <row r="27" spans="1:26" s="9" customFormat="1" ht="12" customHeight="1">
      <c r="A27" s="74" t="s">
        <v>328</v>
      </c>
      <c r="B27" s="10">
        <v>175.6456</v>
      </c>
      <c r="C27" s="11">
        <v>6</v>
      </c>
      <c r="D27" s="11">
        <v>233</v>
      </c>
      <c r="E27" s="11">
        <v>5053</v>
      </c>
      <c r="F27" s="11">
        <v>266376</v>
      </c>
      <c r="G27" s="11">
        <v>771060</v>
      </c>
      <c r="H27" s="12">
        <v>3.34</v>
      </c>
      <c r="I27" s="11">
        <v>381857</v>
      </c>
      <c r="J27" s="11">
        <v>389203</v>
      </c>
      <c r="K27" s="12">
        <v>98.11</v>
      </c>
      <c r="L27" s="12">
        <v>2.89</v>
      </c>
      <c r="M27" s="12">
        <v>4389.86</v>
      </c>
      <c r="N27" s="8"/>
      <c r="O27" s="8"/>
      <c r="P27" s="8"/>
      <c r="Q27" s="8"/>
      <c r="R27" s="8"/>
      <c r="S27" s="8"/>
      <c r="T27" s="8"/>
      <c r="U27" s="8"/>
      <c r="V27" s="8"/>
      <c r="W27" s="8"/>
      <c r="X27" s="8"/>
      <c r="Y27" s="8"/>
      <c r="Z27" s="8"/>
    </row>
    <row r="28" spans="1:26" s="9" customFormat="1" ht="12" customHeight="1">
      <c r="A28" s="64" t="s">
        <v>329</v>
      </c>
      <c r="B28" s="40">
        <v>271.7997</v>
      </c>
      <c r="C28" s="41">
        <v>12</v>
      </c>
      <c r="D28" s="41">
        <v>449</v>
      </c>
      <c r="E28" s="41">
        <v>9512</v>
      </c>
      <c r="F28" s="41">
        <v>969418</v>
      </c>
      <c r="G28" s="41">
        <v>2607428</v>
      </c>
      <c r="H28" s="42">
        <v>11.28</v>
      </c>
      <c r="I28" s="41">
        <v>1260450</v>
      </c>
      <c r="J28" s="41">
        <v>1346978</v>
      </c>
      <c r="K28" s="42">
        <v>93.58</v>
      </c>
      <c r="L28" s="42">
        <v>2.69</v>
      </c>
      <c r="M28" s="42">
        <v>9593.2</v>
      </c>
      <c r="N28" s="8"/>
      <c r="O28" s="8"/>
      <c r="P28" s="8"/>
      <c r="Q28" s="8"/>
      <c r="R28" s="8"/>
      <c r="S28" s="8"/>
      <c r="T28" s="8"/>
      <c r="U28" s="8"/>
      <c r="V28" s="8"/>
      <c r="W28" s="8"/>
      <c r="X28" s="8"/>
      <c r="Y28" s="8"/>
      <c r="Z28" s="8"/>
    </row>
    <row r="29" spans="1:26" s="9" customFormat="1" ht="12" customHeight="1">
      <c r="A29" s="64" t="s">
        <v>330</v>
      </c>
      <c r="B29" s="78">
        <v>153.5927</v>
      </c>
      <c r="C29" s="41">
        <v>11</v>
      </c>
      <c r="D29" s="41">
        <v>454</v>
      </c>
      <c r="E29" s="41">
        <v>8429</v>
      </c>
      <c r="F29" s="41">
        <v>580670</v>
      </c>
      <c r="G29" s="41">
        <v>1527914</v>
      </c>
      <c r="H29" s="42">
        <v>6.61</v>
      </c>
      <c r="I29" s="41">
        <v>755649</v>
      </c>
      <c r="J29" s="41">
        <v>772265</v>
      </c>
      <c r="K29" s="42">
        <v>97.85</v>
      </c>
      <c r="L29" s="42">
        <v>2.63</v>
      </c>
      <c r="M29" s="42">
        <v>9947.83</v>
      </c>
      <c r="N29" s="8"/>
      <c r="O29" s="8"/>
      <c r="P29" s="8"/>
      <c r="Q29" s="8"/>
      <c r="R29" s="8"/>
      <c r="S29" s="8"/>
      <c r="T29" s="8"/>
      <c r="U29" s="8"/>
      <c r="V29" s="8"/>
      <c r="W29" s="8"/>
      <c r="X29" s="8"/>
      <c r="Y29" s="8"/>
      <c r="Z29" s="8"/>
    </row>
    <row r="30" spans="1:26" ht="12" customHeight="1">
      <c r="A30" s="64" t="s">
        <v>164</v>
      </c>
      <c r="B30" s="40">
        <v>180.456</v>
      </c>
      <c r="C30" s="41">
        <v>10</v>
      </c>
      <c r="D30" s="41">
        <v>59</v>
      </c>
      <c r="E30" s="41">
        <v>902</v>
      </c>
      <c r="F30" s="41">
        <v>33743</v>
      </c>
      <c r="G30" s="41">
        <v>103722</v>
      </c>
      <c r="H30" s="42">
        <v>0.45</v>
      </c>
      <c r="I30" s="41">
        <v>54224</v>
      </c>
      <c r="J30" s="41">
        <v>49498</v>
      </c>
      <c r="K30" s="42">
        <v>109.55</v>
      </c>
      <c r="L30" s="42">
        <v>3.07</v>
      </c>
      <c r="M30" s="42">
        <v>574.78</v>
      </c>
      <c r="N30" s="43"/>
      <c r="O30" s="43"/>
      <c r="P30" s="43"/>
      <c r="Q30" s="43"/>
      <c r="R30" s="43"/>
      <c r="S30" s="43"/>
      <c r="T30" s="43"/>
      <c r="U30" s="43"/>
      <c r="V30" s="43"/>
      <c r="W30" s="43"/>
      <c r="X30" s="43"/>
      <c r="Y30" s="43"/>
      <c r="Z30" s="43"/>
    </row>
    <row r="31" spans="1:26" ht="12" customHeight="1">
      <c r="A31" s="74" t="s">
        <v>331</v>
      </c>
      <c r="B31" s="10">
        <v>151.656</v>
      </c>
      <c r="C31" s="11">
        <v>6</v>
      </c>
      <c r="D31" s="11">
        <v>37</v>
      </c>
      <c r="E31" s="11">
        <v>765</v>
      </c>
      <c r="F31" s="11">
        <v>31688</v>
      </c>
      <c r="G31" s="11">
        <v>93803</v>
      </c>
      <c r="H31" s="12">
        <v>0.41</v>
      </c>
      <c r="I31" s="11">
        <v>48475</v>
      </c>
      <c r="J31" s="11">
        <v>45328</v>
      </c>
      <c r="K31" s="12">
        <v>106.94</v>
      </c>
      <c r="L31" s="12">
        <v>2.96</v>
      </c>
      <c r="M31" s="12">
        <v>618.52</v>
      </c>
      <c r="N31" s="43"/>
      <c r="O31" s="43"/>
      <c r="P31" s="43"/>
      <c r="Q31" s="43"/>
      <c r="R31" s="43"/>
      <c r="S31" s="43"/>
      <c r="T31" s="43"/>
      <c r="U31" s="43"/>
      <c r="V31" s="43"/>
      <c r="W31" s="43"/>
      <c r="X31" s="43"/>
      <c r="Y31" s="43"/>
      <c r="Z31" s="43"/>
    </row>
    <row r="32" spans="1:26" ht="12">
      <c r="A32" s="75" t="s">
        <v>332</v>
      </c>
      <c r="B32" s="37">
        <v>28.8</v>
      </c>
      <c r="C32" s="38">
        <v>4</v>
      </c>
      <c r="D32" s="38">
        <v>22</v>
      </c>
      <c r="E32" s="38">
        <v>137</v>
      </c>
      <c r="F32" s="38">
        <v>2055</v>
      </c>
      <c r="G32" s="38">
        <v>9919</v>
      </c>
      <c r="H32" s="39">
        <v>0.04</v>
      </c>
      <c r="I32" s="38">
        <v>5749</v>
      </c>
      <c r="J32" s="38">
        <v>4170</v>
      </c>
      <c r="K32" s="39">
        <v>137.87</v>
      </c>
      <c r="L32" s="39">
        <v>4.83</v>
      </c>
      <c r="M32" s="39">
        <v>344.41</v>
      </c>
      <c r="N32" s="43"/>
      <c r="O32" s="43"/>
      <c r="P32" s="43"/>
      <c r="Q32" s="43"/>
      <c r="R32" s="43"/>
      <c r="S32" s="43"/>
      <c r="T32" s="43"/>
      <c r="U32" s="43"/>
      <c r="V32" s="43"/>
      <c r="W32" s="43"/>
      <c r="X32" s="43"/>
      <c r="Y32" s="43"/>
      <c r="Z32" s="43"/>
    </row>
    <row r="33" spans="1:26" s="9" customFormat="1" ht="12" customHeight="1">
      <c r="A33" s="91" t="s">
        <v>435</v>
      </c>
      <c r="B33" s="92">
        <v>2.38</v>
      </c>
      <c r="C33" s="93">
        <v>0</v>
      </c>
      <c r="D33" s="93">
        <v>0</v>
      </c>
      <c r="E33" s="93">
        <v>0</v>
      </c>
      <c r="F33" s="93">
        <v>0</v>
      </c>
      <c r="G33" s="93">
        <v>0</v>
      </c>
      <c r="H33" s="93">
        <v>0</v>
      </c>
      <c r="I33" s="93">
        <v>0</v>
      </c>
      <c r="J33" s="93">
        <v>0</v>
      </c>
      <c r="K33" s="93">
        <v>0</v>
      </c>
      <c r="L33" s="93">
        <v>0</v>
      </c>
      <c r="M33" s="93">
        <v>0</v>
      </c>
      <c r="N33" s="8"/>
      <c r="O33" s="8"/>
      <c r="P33" s="8"/>
      <c r="Q33" s="8"/>
      <c r="R33" s="8"/>
      <c r="S33" s="8"/>
      <c r="T33" s="8"/>
      <c r="U33" s="8"/>
      <c r="V33" s="8"/>
      <c r="W33" s="8"/>
      <c r="X33" s="8"/>
      <c r="Y33" s="8"/>
      <c r="Z33" s="8"/>
    </row>
    <row r="34" spans="1:26" s="9" customFormat="1" ht="12" customHeight="1" thickBot="1">
      <c r="A34" s="91" t="s">
        <v>436</v>
      </c>
      <c r="B34" s="92">
        <v>0.4896</v>
      </c>
      <c r="C34" s="93">
        <v>0</v>
      </c>
      <c r="D34" s="93">
        <v>0</v>
      </c>
      <c r="E34" s="93">
        <v>0</v>
      </c>
      <c r="F34" s="93">
        <v>0</v>
      </c>
      <c r="G34" s="93">
        <v>0</v>
      </c>
      <c r="H34" s="93">
        <v>0</v>
      </c>
      <c r="I34" s="93">
        <v>0</v>
      </c>
      <c r="J34" s="93">
        <v>0</v>
      </c>
      <c r="K34" s="93">
        <v>0</v>
      </c>
      <c r="L34" s="93">
        <v>0</v>
      </c>
      <c r="M34" s="93">
        <v>0</v>
      </c>
      <c r="N34" s="8"/>
      <c r="O34" s="8"/>
      <c r="P34" s="8"/>
      <c r="Q34" s="8"/>
      <c r="R34" s="8"/>
      <c r="S34" s="8"/>
      <c r="T34" s="8"/>
      <c r="U34" s="8"/>
      <c r="V34" s="8"/>
      <c r="W34" s="8"/>
      <c r="X34" s="8"/>
      <c r="Y34" s="8"/>
      <c r="Z34" s="8"/>
    </row>
    <row r="35" spans="1:26" s="9" customFormat="1" ht="15" customHeight="1" thickTop="1">
      <c r="A35" s="150" t="s">
        <v>610</v>
      </c>
      <c r="B35" s="151"/>
      <c r="C35" s="151"/>
      <c r="D35" s="151"/>
      <c r="E35" s="151"/>
      <c r="F35" s="151"/>
      <c r="G35" s="151"/>
      <c r="H35" s="151"/>
      <c r="I35" s="151"/>
      <c r="J35" s="151"/>
      <c r="K35" s="151"/>
      <c r="L35" s="151"/>
      <c r="M35" s="151"/>
      <c r="N35" s="8"/>
      <c r="O35" s="8"/>
      <c r="P35" s="8"/>
      <c r="Q35" s="8"/>
      <c r="R35" s="8"/>
      <c r="S35" s="8"/>
      <c r="T35" s="8"/>
      <c r="U35" s="8"/>
      <c r="V35" s="8"/>
      <c r="W35" s="8"/>
      <c r="X35" s="8"/>
      <c r="Y35" s="8"/>
      <c r="Z35" s="8"/>
    </row>
    <row r="36" spans="1:26" ht="12">
      <c r="A36" s="66" t="s">
        <v>131</v>
      </c>
      <c r="B36" s="30">
        <f aca="true" t="shared" si="0" ref="B36:G36">SUM(B$28,B$23:B$24,B$7:B$10)</f>
        <v>7353.3939</v>
      </c>
      <c r="C36" s="31">
        <f t="shared" si="0"/>
        <v>89</v>
      </c>
      <c r="D36" s="31">
        <f t="shared" si="0"/>
        <v>2644</v>
      </c>
      <c r="E36" s="31">
        <f t="shared" si="0"/>
        <v>54690</v>
      </c>
      <c r="F36" s="31">
        <f t="shared" si="0"/>
        <v>3593196</v>
      </c>
      <c r="G36" s="32">
        <f t="shared" si="0"/>
        <v>10232278</v>
      </c>
      <c r="H36" s="33">
        <f>G36/G52*100</f>
        <v>44.457141864047045</v>
      </c>
      <c r="I36" s="31">
        <f>SUM(I$28,I$23:I$24,I$7:I$10)</f>
        <v>5086713</v>
      </c>
      <c r="J36" s="31">
        <f>SUM(J$28,J$23:J$24,J$7:J$10)</f>
        <v>5145565</v>
      </c>
      <c r="K36" s="33">
        <f>I36/J36*100</f>
        <v>98.85625776761152</v>
      </c>
      <c r="L36" s="33">
        <f>G36/F36</f>
        <v>2.8476815625977543</v>
      </c>
      <c r="M36" s="33">
        <f>G36/B36</f>
        <v>1391.5041325339582</v>
      </c>
      <c r="N36" s="43"/>
      <c r="O36" s="43"/>
      <c r="P36" s="43"/>
      <c r="Q36" s="43"/>
      <c r="R36" s="43"/>
      <c r="S36" s="43"/>
      <c r="T36" s="43"/>
      <c r="U36" s="43"/>
      <c r="V36" s="43"/>
      <c r="W36" s="43"/>
      <c r="X36" s="43"/>
      <c r="Y36" s="43"/>
      <c r="Z36" s="43"/>
    </row>
    <row r="37" spans="1:26" ht="12">
      <c r="A37" s="67" t="s">
        <v>133</v>
      </c>
      <c r="B37" s="30">
        <f aca="true" t="shared" si="1" ref="B37:G37">SUM(B$25,B$11:B$15)</f>
        <v>10506.876299999998</v>
      </c>
      <c r="C37" s="31">
        <f t="shared" si="1"/>
        <v>106</v>
      </c>
      <c r="D37" s="31">
        <f t="shared" si="1"/>
        <v>2133</v>
      </c>
      <c r="E37" s="31">
        <f t="shared" si="1"/>
        <v>37338</v>
      </c>
      <c r="F37" s="31">
        <f t="shared" si="1"/>
        <v>1762882</v>
      </c>
      <c r="G37" s="32">
        <f t="shared" si="1"/>
        <v>5763591</v>
      </c>
      <c r="H37" s="33">
        <f>G37/G52*100</f>
        <v>25.04161661101709</v>
      </c>
      <c r="I37" s="31">
        <f>SUM(I$25,I$11:I$15)</f>
        <v>2933543</v>
      </c>
      <c r="J37" s="31">
        <f>SUM(J$25,J$11:J$15)</f>
        <v>2830048</v>
      </c>
      <c r="K37" s="33">
        <f>I37/J37*100</f>
        <v>103.65700511086737</v>
      </c>
      <c r="L37" s="33">
        <f>G37/F37</f>
        <v>3.269413948296029</v>
      </c>
      <c r="M37" s="33">
        <f>G37/B37</f>
        <v>548.554188270019</v>
      </c>
      <c r="N37" s="43"/>
      <c r="O37" s="43"/>
      <c r="P37" s="43"/>
      <c r="Q37" s="43"/>
      <c r="R37" s="43"/>
      <c r="S37" s="43"/>
      <c r="T37" s="43"/>
      <c r="U37" s="43"/>
      <c r="V37" s="43"/>
      <c r="W37" s="43"/>
      <c r="X37" s="43"/>
      <c r="Y37" s="43"/>
      <c r="Z37" s="43"/>
    </row>
    <row r="38" spans="1:26" ht="12">
      <c r="A38" s="67" t="s">
        <v>132</v>
      </c>
      <c r="B38" s="30">
        <f aca="true" t="shared" si="2" ref="B38:G38">SUM(B$26:B$27,B$29,B$16:B$19,B$22)</f>
        <v>10004.0469</v>
      </c>
      <c r="C38" s="31">
        <f t="shared" si="2"/>
        <v>134</v>
      </c>
      <c r="D38" s="31">
        <f t="shared" si="2"/>
        <v>2674</v>
      </c>
      <c r="E38" s="31">
        <f t="shared" si="2"/>
        <v>48569</v>
      </c>
      <c r="F38" s="31">
        <f t="shared" si="2"/>
        <v>2216341</v>
      </c>
      <c r="G38" s="32">
        <f t="shared" si="2"/>
        <v>6446720</v>
      </c>
      <c r="H38" s="33">
        <f>G38/G52*100</f>
        <v>28.009671511836302</v>
      </c>
      <c r="I38" s="31">
        <f>SUM(I$26:I$27,I$29,I$16:I$19,I$22)</f>
        <v>3264198</v>
      </c>
      <c r="J38" s="31">
        <f>SUM(J$26:J$27,J$29,J$16:J$19,J$22)</f>
        <v>3182522</v>
      </c>
      <c r="K38" s="33">
        <f>I38/J38*100</f>
        <v>102.56639231402013</v>
      </c>
      <c r="L38" s="33">
        <f>G38/F38</f>
        <v>2.9087220784166337</v>
      </c>
      <c r="M38" s="33">
        <f>G38/B38</f>
        <v>644.4112132261196</v>
      </c>
      <c r="N38" s="43"/>
      <c r="O38" s="43"/>
      <c r="P38" s="43"/>
      <c r="Q38" s="43"/>
      <c r="R38" s="43"/>
      <c r="S38" s="43"/>
      <c r="T38" s="43"/>
      <c r="U38" s="43"/>
      <c r="V38" s="43"/>
      <c r="W38" s="43"/>
      <c r="X38" s="43"/>
      <c r="Y38" s="43"/>
      <c r="Z38" s="43"/>
    </row>
    <row r="39" spans="1:26" ht="12">
      <c r="A39" s="67" t="s">
        <v>135</v>
      </c>
      <c r="B39" s="34">
        <f aca="true" t="shared" si="3" ref="B39:G39">SUM(B$20:B$21)</f>
        <v>8143.824</v>
      </c>
      <c r="C39" s="35">
        <f t="shared" si="3"/>
        <v>29</v>
      </c>
      <c r="D39" s="35">
        <f t="shared" si="3"/>
        <v>324</v>
      </c>
      <c r="E39" s="35">
        <f t="shared" si="3"/>
        <v>6364</v>
      </c>
      <c r="F39" s="35">
        <f t="shared" si="3"/>
        <v>199672</v>
      </c>
      <c r="G39" s="36">
        <f t="shared" si="3"/>
        <v>573461</v>
      </c>
      <c r="H39" s="33">
        <f>G39/G52*100</f>
        <v>2.491570013099554</v>
      </c>
      <c r="I39" s="35">
        <f>SUM(I$20:I$21)</f>
        <v>298056</v>
      </c>
      <c r="J39" s="35">
        <f>SUM(J$20:J$21)</f>
        <v>275405</v>
      </c>
      <c r="K39" s="33">
        <f>I39/J39*100</f>
        <v>108.22461465841215</v>
      </c>
      <c r="L39" s="33">
        <f>G39/F39</f>
        <v>2.8720151047718256</v>
      </c>
      <c r="M39" s="33">
        <f>G39/B39</f>
        <v>70.41667403421292</v>
      </c>
      <c r="N39" s="43"/>
      <c r="O39" s="43"/>
      <c r="P39" s="43"/>
      <c r="Q39" s="43"/>
      <c r="R39" s="43"/>
      <c r="S39" s="43"/>
      <c r="T39" s="43"/>
      <c r="U39" s="43"/>
      <c r="V39" s="43"/>
      <c r="W39" s="43"/>
      <c r="X39" s="43"/>
      <c r="Y39" s="43"/>
      <c r="Z39" s="43"/>
    </row>
    <row r="40" spans="1:26" ht="12">
      <c r="A40" s="14" t="s">
        <v>227</v>
      </c>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spans="1:26" ht="12">
      <c r="A41" s="14" t="s">
        <v>228</v>
      </c>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spans="1:26" ht="12">
      <c r="A42" s="14" t="s">
        <v>229</v>
      </c>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spans="1:26" ht="12">
      <c r="A43" s="14" t="s">
        <v>230</v>
      </c>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spans="1:26" ht="12">
      <c r="A44" s="80" t="s">
        <v>333</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26" ht="12">
      <c r="A45" s="80" t="s">
        <v>334</v>
      </c>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spans="1:26" ht="12">
      <c r="A46" s="80" t="s">
        <v>438</v>
      </c>
      <c r="B46" s="43"/>
      <c r="C46" s="43"/>
      <c r="D46" s="43"/>
      <c r="E46" s="43"/>
      <c r="F46" s="43"/>
      <c r="G46" s="43"/>
      <c r="H46" s="43"/>
      <c r="I46" s="43"/>
      <c r="J46" s="43"/>
      <c r="K46" s="43"/>
      <c r="L46" s="43"/>
      <c r="M46" s="43"/>
      <c r="N46" s="43"/>
      <c r="O46" s="43"/>
      <c r="P46" s="43"/>
      <c r="Q46" s="43"/>
      <c r="R46" s="43"/>
      <c r="S46" s="43"/>
      <c r="T46" s="43"/>
      <c r="U46" s="43"/>
      <c r="V46" s="43"/>
      <c r="W46" s="43"/>
      <c r="X46" s="43"/>
      <c r="Y46" s="43"/>
      <c r="Z46" s="43"/>
    </row>
    <row r="47" spans="1:26" ht="12">
      <c r="A47" s="108" t="s">
        <v>595</v>
      </c>
      <c r="B47" s="43"/>
      <c r="C47" s="43"/>
      <c r="D47" s="43"/>
      <c r="E47" s="43"/>
      <c r="F47" s="43"/>
      <c r="G47" s="43"/>
      <c r="H47" s="43"/>
      <c r="I47" s="43"/>
      <c r="J47" s="43"/>
      <c r="K47" s="43"/>
      <c r="L47" s="43"/>
      <c r="M47" s="43"/>
      <c r="N47" s="43"/>
      <c r="O47" s="43"/>
      <c r="P47" s="43"/>
      <c r="Q47" s="43"/>
      <c r="R47" s="43"/>
      <c r="S47" s="43"/>
      <c r="T47" s="43"/>
      <c r="U47" s="43"/>
      <c r="V47" s="43"/>
      <c r="W47" s="43"/>
      <c r="X47" s="43"/>
      <c r="Y47" s="43"/>
      <c r="Z47" s="43"/>
    </row>
    <row r="48" spans="1:41" s="113" customFormat="1" ht="12">
      <c r="A48" s="97" t="s">
        <v>614</v>
      </c>
      <c r="B48" s="111"/>
      <c r="C48" s="111"/>
      <c r="D48" s="111"/>
      <c r="E48" s="111"/>
      <c r="F48" s="111"/>
      <c r="G48" s="111"/>
      <c r="H48" s="111"/>
      <c r="I48" s="111"/>
      <c r="J48" s="111"/>
      <c r="K48" s="111"/>
      <c r="L48" s="111"/>
      <c r="M48" s="111"/>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row>
    <row r="49" spans="1:13" ht="12">
      <c r="A49" s="152" t="s">
        <v>335</v>
      </c>
      <c r="B49" s="153"/>
      <c r="C49" s="153"/>
      <c r="D49" s="153"/>
      <c r="E49" s="153"/>
      <c r="F49" s="153"/>
      <c r="G49" s="153"/>
      <c r="H49" s="153"/>
      <c r="I49" s="153"/>
      <c r="J49" s="153"/>
      <c r="K49" s="153"/>
      <c r="L49" s="153"/>
      <c r="M49" s="153"/>
    </row>
    <row r="50" spans="1:13" ht="12">
      <c r="A50" s="76" t="s">
        <v>336</v>
      </c>
      <c r="B50" s="43"/>
      <c r="C50" s="43"/>
      <c r="D50" s="43"/>
      <c r="E50" s="43"/>
      <c r="F50" s="43"/>
      <c r="G50" s="43"/>
      <c r="H50" s="43"/>
      <c r="I50" s="43"/>
      <c r="J50" s="43"/>
      <c r="K50" s="43"/>
      <c r="L50" s="43"/>
      <c r="M50" s="43"/>
    </row>
    <row r="51" ht="12">
      <c r="A51" s="82"/>
    </row>
    <row r="52" ht="12" hidden="1">
      <c r="G52" s="43">
        <f>SUM(G36:G39)</f>
        <v>23016050</v>
      </c>
    </row>
    <row r="53" spans="1:13" ht="12" hidden="1">
      <c r="A53" s="82" t="s">
        <v>429</v>
      </c>
      <c r="B53" s="43">
        <f aca="true" t="shared" si="4" ref="B53:J53">B5-SUM(B6,B28:B30,B33:B34)</f>
        <v>0</v>
      </c>
      <c r="C53" s="43">
        <f t="shared" si="4"/>
        <v>0</v>
      </c>
      <c r="D53" s="43">
        <f t="shared" si="4"/>
        <v>0</v>
      </c>
      <c r="E53" s="43">
        <f t="shared" si="4"/>
        <v>0</v>
      </c>
      <c r="F53" s="43">
        <f t="shared" si="4"/>
        <v>0</v>
      </c>
      <c r="G53" s="43">
        <f t="shared" si="4"/>
        <v>0</v>
      </c>
      <c r="H53" s="43">
        <f t="shared" si="4"/>
        <v>0</v>
      </c>
      <c r="I53" s="43">
        <f t="shared" si="4"/>
        <v>0</v>
      </c>
      <c r="J53" s="43">
        <f t="shared" si="4"/>
        <v>0</v>
      </c>
      <c r="K53" s="43"/>
      <c r="L53" s="43"/>
      <c r="M53" s="43"/>
    </row>
    <row r="54" spans="1:13" s="83" customFormat="1" ht="12" hidden="1">
      <c r="A54" s="98" t="s">
        <v>430</v>
      </c>
      <c r="B54" s="85">
        <f aca="true" t="shared" si="5" ref="B54:J54">B6-SUM(B7:B27)</f>
        <v>0</v>
      </c>
      <c r="C54" s="85">
        <f t="shared" si="5"/>
        <v>0</v>
      </c>
      <c r="D54" s="85">
        <f t="shared" si="5"/>
        <v>0</v>
      </c>
      <c r="E54" s="85">
        <f t="shared" si="5"/>
        <v>0</v>
      </c>
      <c r="F54" s="85">
        <f t="shared" si="5"/>
        <v>0</v>
      </c>
      <c r="G54" s="85">
        <f t="shared" si="5"/>
        <v>0</v>
      </c>
      <c r="H54" s="85">
        <f t="shared" si="5"/>
        <v>-0.03000000000002956</v>
      </c>
      <c r="I54" s="85">
        <f t="shared" si="5"/>
        <v>0</v>
      </c>
      <c r="J54" s="85">
        <f t="shared" si="5"/>
        <v>0</v>
      </c>
      <c r="K54" s="85"/>
      <c r="L54" s="85"/>
      <c r="M54" s="85"/>
    </row>
    <row r="55" spans="1:13" ht="12" hidden="1">
      <c r="A55" s="82" t="s">
        <v>431</v>
      </c>
      <c r="B55" s="43">
        <f aca="true" t="shared" si="6" ref="B55:J55">B30-SUM(B31:B32)</f>
        <v>0</v>
      </c>
      <c r="C55" s="43">
        <f t="shared" si="6"/>
        <v>0</v>
      </c>
      <c r="D55" s="43">
        <f t="shared" si="6"/>
        <v>0</v>
      </c>
      <c r="E55" s="43">
        <f t="shared" si="6"/>
        <v>0</v>
      </c>
      <c r="F55" s="43">
        <f t="shared" si="6"/>
        <v>0</v>
      </c>
      <c r="G55" s="43">
        <f t="shared" si="6"/>
        <v>0</v>
      </c>
      <c r="H55" s="43">
        <f t="shared" si="6"/>
        <v>0</v>
      </c>
      <c r="I55" s="43">
        <f t="shared" si="6"/>
        <v>0</v>
      </c>
      <c r="J55" s="43">
        <f t="shared" si="6"/>
        <v>0</v>
      </c>
      <c r="K55" s="43"/>
      <c r="L55" s="43"/>
      <c r="M55" s="43"/>
    </row>
    <row r="56" spans="1:13" ht="12" hidden="1">
      <c r="A56" s="82" t="s">
        <v>437</v>
      </c>
      <c r="B56" s="43">
        <f>B5-'年月monthly'!B130</f>
        <v>0</v>
      </c>
      <c r="C56" s="43">
        <f>C5-'年月monthly'!C130</f>
        <v>0</v>
      </c>
      <c r="D56" s="43">
        <f>D5-'年月monthly'!D130</f>
        <v>0</v>
      </c>
      <c r="E56" s="43">
        <f>E5-'年月monthly'!E130</f>
        <v>0</v>
      </c>
      <c r="F56" s="43">
        <f>F5-'年月monthly'!F130</f>
        <v>0</v>
      </c>
      <c r="G56" s="43">
        <f>G5-'年月monthly'!G130</f>
        <v>0</v>
      </c>
      <c r="H56" s="43"/>
      <c r="I56" s="43">
        <f>I5-'年月monthly'!I130</f>
        <v>0</v>
      </c>
      <c r="J56" s="43">
        <f>J5-'年月monthly'!J130</f>
        <v>0</v>
      </c>
      <c r="K56" s="43">
        <f>K5-'年月monthly'!K130</f>
        <v>0</v>
      </c>
      <c r="L56" s="43">
        <f>L5-'年月monthly'!L130</f>
        <v>0</v>
      </c>
      <c r="M56" s="43">
        <f>M5-'年月monthly'!M130</f>
        <v>0</v>
      </c>
    </row>
    <row r="57" spans="2:13" ht="12">
      <c r="B57" s="89"/>
      <c r="C57" s="89"/>
      <c r="D57" s="89"/>
      <c r="E57" s="89"/>
      <c r="F57" s="89"/>
      <c r="G57" s="89"/>
      <c r="H57" s="89"/>
      <c r="I57" s="89"/>
      <c r="J57" s="89"/>
      <c r="K57" s="89"/>
      <c r="L57" s="89"/>
      <c r="M57" s="89"/>
    </row>
    <row r="58" spans="2:13" ht="12">
      <c r="B58" s="88"/>
      <c r="C58" s="88"/>
      <c r="D58" s="88"/>
      <c r="E58" s="88"/>
      <c r="F58" s="88"/>
      <c r="G58" s="88"/>
      <c r="H58" s="88"/>
      <c r="I58" s="88"/>
      <c r="J58" s="88"/>
      <c r="K58" s="88"/>
      <c r="L58" s="88"/>
      <c r="M58" s="88"/>
    </row>
    <row r="59" spans="2:13" ht="12">
      <c r="B59" s="88"/>
      <c r="C59" s="88"/>
      <c r="D59" s="88"/>
      <c r="E59" s="88"/>
      <c r="F59" s="88"/>
      <c r="G59" s="88"/>
      <c r="H59" s="88"/>
      <c r="I59" s="88"/>
      <c r="J59" s="88"/>
      <c r="K59" s="88"/>
      <c r="L59" s="88"/>
      <c r="M59" s="88"/>
    </row>
    <row r="60" spans="2:13" ht="12">
      <c r="B60" s="88"/>
      <c r="C60" s="88"/>
      <c r="D60" s="88"/>
      <c r="E60" s="88"/>
      <c r="F60" s="88"/>
      <c r="G60" s="88"/>
      <c r="H60" s="88"/>
      <c r="I60" s="88"/>
      <c r="J60" s="88"/>
      <c r="K60" s="88"/>
      <c r="L60" s="88"/>
      <c r="M60" s="88"/>
    </row>
  </sheetData>
  <sheetProtection/>
  <mergeCells count="4">
    <mergeCell ref="A2:M2"/>
    <mergeCell ref="A35:M35"/>
    <mergeCell ref="A1:M1"/>
    <mergeCell ref="A49:M49"/>
  </mergeCells>
  <conditionalFormatting sqref="B53:M56">
    <cfRule type="cellIs" priority="1" dxfId="20" operator="notEqual" stopIfTrue="1">
      <formula>0</formula>
    </cfRule>
  </conditionalFormatting>
  <printOptions/>
  <pageMargins left="0.3937007874015748" right="0.3937007874015748" top="0.984251968503937" bottom="0.984251968503937" header="0.5118110236220472" footer="0.5118110236220472"/>
  <pageSetup fitToHeight="1" fitToWidth="1" horizontalDpi="1200" verticalDpi="1200" orientation="landscape" paperSize="9" scale="96"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AO59"/>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2" sqref="A2:M2"/>
    </sheetView>
  </sheetViews>
  <sheetFormatPr defaultColWidth="9.33203125" defaultRowHeight="12"/>
  <cols>
    <col min="1" max="1" width="23.66015625" style="44" customWidth="1"/>
    <col min="2" max="2" width="13.16015625" style="44" customWidth="1"/>
    <col min="3" max="3" width="14.5" style="44" customWidth="1"/>
    <col min="4" max="4" width="9" style="44" customWidth="1"/>
    <col min="5" max="5" width="9.83203125" style="44" customWidth="1"/>
    <col min="6" max="6" width="10.33203125" style="44" customWidth="1"/>
    <col min="7" max="7" width="12" style="44" customWidth="1"/>
    <col min="8" max="8" width="10.66015625" style="44" customWidth="1"/>
    <col min="9" max="9" width="10.5" style="44" customWidth="1"/>
    <col min="10" max="10" width="10.16015625" style="44" customWidth="1"/>
    <col min="11" max="11" width="10.66015625" style="44" customWidth="1"/>
    <col min="12" max="12" width="12.66015625" style="44" customWidth="1"/>
    <col min="13" max="13" width="15.5" style="44" customWidth="1"/>
    <col min="14" max="16384" width="9.33203125" style="44" customWidth="1"/>
  </cols>
  <sheetData>
    <row r="1" spans="1:13" s="69" customFormat="1" ht="24.75" customHeight="1">
      <c r="A1" s="147" t="s">
        <v>366</v>
      </c>
      <c r="B1" s="147"/>
      <c r="C1" s="147"/>
      <c r="D1" s="147"/>
      <c r="E1" s="147"/>
      <c r="F1" s="147"/>
      <c r="G1" s="147"/>
      <c r="H1" s="147"/>
      <c r="I1" s="147"/>
      <c r="J1" s="147"/>
      <c r="K1" s="147"/>
      <c r="L1" s="147"/>
      <c r="M1" s="147"/>
    </row>
    <row r="2" spans="1:13" s="94" customFormat="1" ht="12" customHeight="1">
      <c r="A2" s="148" t="s">
        <v>433</v>
      </c>
      <c r="B2" s="149"/>
      <c r="C2" s="149"/>
      <c r="D2" s="149"/>
      <c r="E2" s="149"/>
      <c r="F2" s="149"/>
      <c r="G2" s="149"/>
      <c r="H2" s="149"/>
      <c r="I2" s="149"/>
      <c r="J2" s="149"/>
      <c r="K2" s="149"/>
      <c r="L2" s="149"/>
      <c r="M2" s="149"/>
    </row>
    <row r="3" spans="1:13" s="71" customFormat="1" ht="38.25" customHeight="1">
      <c r="A3" s="55" t="s">
        <v>367</v>
      </c>
      <c r="B3" s="55" t="s">
        <v>182</v>
      </c>
      <c r="C3" s="70" t="s">
        <v>368</v>
      </c>
      <c r="D3" s="70" t="s">
        <v>369</v>
      </c>
      <c r="E3" s="114" t="s">
        <v>594</v>
      </c>
      <c r="F3" s="55" t="s">
        <v>370</v>
      </c>
      <c r="G3" s="55" t="s">
        <v>371</v>
      </c>
      <c r="H3" s="55" t="s">
        <v>372</v>
      </c>
      <c r="I3" s="55" t="s">
        <v>373</v>
      </c>
      <c r="J3" s="55" t="s">
        <v>374</v>
      </c>
      <c r="K3" s="70" t="s">
        <v>375</v>
      </c>
      <c r="L3" s="70" t="s">
        <v>376</v>
      </c>
      <c r="M3" s="55" t="s">
        <v>377</v>
      </c>
    </row>
    <row r="4" spans="1:13" s="73" customFormat="1" ht="45.75" customHeight="1">
      <c r="A4" s="72" t="s">
        <v>378</v>
      </c>
      <c r="B4" s="72" t="s">
        <v>379</v>
      </c>
      <c r="C4" s="72" t="s">
        <v>380</v>
      </c>
      <c r="D4" s="72" t="s">
        <v>381</v>
      </c>
      <c r="E4" s="115" t="s">
        <v>600</v>
      </c>
      <c r="F4" s="72" t="s">
        <v>382</v>
      </c>
      <c r="G4" s="72" t="s">
        <v>383</v>
      </c>
      <c r="H4" s="72" t="s">
        <v>384</v>
      </c>
      <c r="I4" s="72" t="s">
        <v>385</v>
      </c>
      <c r="J4" s="72" t="s">
        <v>386</v>
      </c>
      <c r="K4" s="72" t="s">
        <v>387</v>
      </c>
      <c r="L4" s="52" t="s">
        <v>388</v>
      </c>
      <c r="M4" s="72" t="s">
        <v>389</v>
      </c>
    </row>
    <row r="5" spans="1:13" s="15" customFormat="1" ht="18" customHeight="1">
      <c r="A5" s="4" t="s">
        <v>390</v>
      </c>
      <c r="B5" s="5">
        <v>36189.505</v>
      </c>
      <c r="C5" s="6">
        <v>368</v>
      </c>
      <c r="D5" s="6">
        <v>7827</v>
      </c>
      <c r="E5" s="6">
        <v>147591</v>
      </c>
      <c r="F5" s="6">
        <v>7655772</v>
      </c>
      <c r="G5" s="6">
        <v>23037031</v>
      </c>
      <c r="H5" s="7">
        <v>100</v>
      </c>
      <c r="I5" s="6">
        <v>11626351</v>
      </c>
      <c r="J5" s="6">
        <v>11410680</v>
      </c>
      <c r="K5" s="7">
        <v>101.89</v>
      </c>
      <c r="L5" s="7">
        <v>3.01</v>
      </c>
      <c r="M5" s="7">
        <v>636.57</v>
      </c>
    </row>
    <row r="6" spans="1:26" ht="12">
      <c r="A6" s="64" t="s">
        <v>391</v>
      </c>
      <c r="B6" s="40">
        <v>35580.787</v>
      </c>
      <c r="C6" s="41">
        <v>335</v>
      </c>
      <c r="D6" s="41">
        <v>6860</v>
      </c>
      <c r="E6" s="41">
        <v>128779</v>
      </c>
      <c r="F6" s="41">
        <v>6094194</v>
      </c>
      <c r="G6" s="41">
        <v>18794141</v>
      </c>
      <c r="H6" s="42">
        <v>81.58</v>
      </c>
      <c r="I6" s="41">
        <v>9547908</v>
      </c>
      <c r="J6" s="41">
        <v>9246233</v>
      </c>
      <c r="K6" s="42">
        <v>103.26</v>
      </c>
      <c r="L6" s="42">
        <v>3.08</v>
      </c>
      <c r="M6" s="42">
        <v>528.21</v>
      </c>
      <c r="N6" s="43"/>
      <c r="O6" s="43"/>
      <c r="P6" s="43"/>
      <c r="Q6" s="43"/>
      <c r="R6" s="43"/>
      <c r="S6" s="43"/>
      <c r="T6" s="43"/>
      <c r="U6" s="43"/>
      <c r="V6" s="43"/>
      <c r="W6" s="43"/>
      <c r="X6" s="43"/>
      <c r="Y6" s="43"/>
      <c r="Z6" s="43"/>
    </row>
    <row r="7" spans="1:26" ht="12">
      <c r="A7" s="74" t="s">
        <v>392</v>
      </c>
      <c r="B7" s="10">
        <v>2052.5667</v>
      </c>
      <c r="C7" s="11">
        <v>29</v>
      </c>
      <c r="D7" s="11">
        <v>1017</v>
      </c>
      <c r="E7" s="11">
        <v>21698</v>
      </c>
      <c r="F7" s="11">
        <v>1340465</v>
      </c>
      <c r="G7" s="11">
        <v>3833730</v>
      </c>
      <c r="H7" s="12">
        <v>16.64</v>
      </c>
      <c r="I7" s="11">
        <v>1913218</v>
      </c>
      <c r="J7" s="11">
        <v>1920512</v>
      </c>
      <c r="K7" s="12">
        <v>99.62</v>
      </c>
      <c r="L7" s="12">
        <v>2.86</v>
      </c>
      <c r="M7" s="12">
        <v>1867.77</v>
      </c>
      <c r="N7" s="43"/>
      <c r="O7" s="43"/>
      <c r="P7" s="43"/>
      <c r="Q7" s="43"/>
      <c r="R7" s="43"/>
      <c r="S7" s="43"/>
      <c r="T7" s="43"/>
      <c r="U7" s="43"/>
      <c r="V7" s="43"/>
      <c r="W7" s="43"/>
      <c r="X7" s="43"/>
      <c r="Y7" s="43"/>
      <c r="Z7" s="43"/>
    </row>
    <row r="8" spans="1:26" ht="12">
      <c r="A8" s="74" t="s">
        <v>393</v>
      </c>
      <c r="B8" s="10">
        <v>2143.6251</v>
      </c>
      <c r="C8" s="11">
        <v>12</v>
      </c>
      <c r="D8" s="11">
        <v>235</v>
      </c>
      <c r="E8" s="11">
        <v>3738</v>
      </c>
      <c r="F8" s="11">
        <v>149839</v>
      </c>
      <c r="G8" s="11">
        <v>460902</v>
      </c>
      <c r="H8" s="12">
        <v>2</v>
      </c>
      <c r="I8" s="11">
        <v>235855</v>
      </c>
      <c r="J8" s="11">
        <v>225047</v>
      </c>
      <c r="K8" s="12">
        <v>104.8</v>
      </c>
      <c r="L8" s="12">
        <v>3.08</v>
      </c>
      <c r="M8" s="12">
        <v>215.01</v>
      </c>
      <c r="N8" s="43"/>
      <c r="O8" s="43"/>
      <c r="P8" s="43"/>
      <c r="Q8" s="43"/>
      <c r="R8" s="43"/>
      <c r="S8" s="43"/>
      <c r="T8" s="43"/>
      <c r="U8" s="43"/>
      <c r="V8" s="43"/>
      <c r="W8" s="43"/>
      <c r="X8" s="43"/>
      <c r="Y8" s="43"/>
      <c r="Z8" s="43"/>
    </row>
    <row r="9" spans="1:26" ht="12">
      <c r="A9" s="74" t="s">
        <v>394</v>
      </c>
      <c r="B9" s="10">
        <v>1220.954</v>
      </c>
      <c r="C9" s="11">
        <v>13</v>
      </c>
      <c r="D9" s="11">
        <v>471</v>
      </c>
      <c r="E9" s="11">
        <v>11072</v>
      </c>
      <c r="F9" s="11">
        <v>637071</v>
      </c>
      <c r="G9" s="11">
        <v>1958686</v>
      </c>
      <c r="H9" s="12">
        <v>8.5</v>
      </c>
      <c r="I9" s="11">
        <v>991492</v>
      </c>
      <c r="J9" s="11">
        <v>967194</v>
      </c>
      <c r="K9" s="12">
        <v>102.51</v>
      </c>
      <c r="L9" s="12">
        <v>3.07</v>
      </c>
      <c r="M9" s="12">
        <v>1604.23</v>
      </c>
      <c r="N9" s="43"/>
      <c r="O9" s="43"/>
      <c r="P9" s="43"/>
      <c r="Q9" s="43"/>
      <c r="R9" s="43"/>
      <c r="S9" s="43"/>
      <c r="T9" s="43"/>
      <c r="U9" s="43"/>
      <c r="V9" s="43"/>
      <c r="W9" s="43"/>
      <c r="X9" s="43"/>
      <c r="Y9" s="43"/>
      <c r="Z9" s="43"/>
    </row>
    <row r="10" spans="1:26" ht="12">
      <c r="A10" s="74" t="s">
        <v>395</v>
      </c>
      <c r="B10" s="10">
        <v>1427.5369</v>
      </c>
      <c r="C10" s="11">
        <v>13</v>
      </c>
      <c r="D10" s="11">
        <v>182</v>
      </c>
      <c r="E10" s="11">
        <v>3019</v>
      </c>
      <c r="F10" s="11">
        <v>152886</v>
      </c>
      <c r="G10" s="11">
        <v>503273</v>
      </c>
      <c r="H10" s="12">
        <v>2.18</v>
      </c>
      <c r="I10" s="11">
        <v>259977</v>
      </c>
      <c r="J10" s="11">
        <v>243296</v>
      </c>
      <c r="K10" s="12">
        <v>106.86</v>
      </c>
      <c r="L10" s="12">
        <v>3.29</v>
      </c>
      <c r="M10" s="12">
        <v>352.55</v>
      </c>
      <c r="N10" s="43"/>
      <c r="O10" s="43"/>
      <c r="P10" s="43"/>
      <c r="Q10" s="43"/>
      <c r="R10" s="43"/>
      <c r="S10" s="43"/>
      <c r="T10" s="43"/>
      <c r="U10" s="43"/>
      <c r="V10" s="43"/>
      <c r="W10" s="43"/>
      <c r="X10" s="43"/>
      <c r="Y10" s="43"/>
      <c r="Z10" s="43"/>
    </row>
    <row r="11" spans="1:26" ht="12">
      <c r="A11" s="74" t="s">
        <v>396</v>
      </c>
      <c r="B11" s="10">
        <v>1820.3149</v>
      </c>
      <c r="C11" s="11">
        <v>18</v>
      </c>
      <c r="D11" s="11">
        <v>271</v>
      </c>
      <c r="E11" s="11">
        <v>4612</v>
      </c>
      <c r="F11" s="11">
        <v>166760</v>
      </c>
      <c r="G11" s="11">
        <v>560397</v>
      </c>
      <c r="H11" s="12">
        <v>2.43</v>
      </c>
      <c r="I11" s="11">
        <v>292352</v>
      </c>
      <c r="J11" s="11">
        <v>268045</v>
      </c>
      <c r="K11" s="12">
        <v>109.07</v>
      </c>
      <c r="L11" s="12">
        <v>3.36</v>
      </c>
      <c r="M11" s="12">
        <v>307.86</v>
      </c>
      <c r="N11" s="43"/>
      <c r="O11" s="43"/>
      <c r="P11" s="43"/>
      <c r="Q11" s="43"/>
      <c r="R11" s="43"/>
      <c r="S11" s="43"/>
      <c r="T11" s="43"/>
      <c r="U11" s="43"/>
      <c r="V11" s="43"/>
      <c r="W11" s="43"/>
      <c r="X11" s="43"/>
      <c r="Y11" s="43"/>
      <c r="Z11" s="43"/>
    </row>
    <row r="12" spans="1:26" ht="12">
      <c r="A12" s="74" t="s">
        <v>397</v>
      </c>
      <c r="B12" s="10">
        <v>2051.4712</v>
      </c>
      <c r="C12" s="11">
        <v>21</v>
      </c>
      <c r="D12" s="11">
        <v>411</v>
      </c>
      <c r="E12" s="11">
        <v>7733</v>
      </c>
      <c r="F12" s="11">
        <v>451237</v>
      </c>
      <c r="G12" s="11">
        <v>1557944</v>
      </c>
      <c r="H12" s="12">
        <v>6.76</v>
      </c>
      <c r="I12" s="11">
        <v>791716</v>
      </c>
      <c r="J12" s="11">
        <v>766228</v>
      </c>
      <c r="K12" s="12">
        <v>103.33</v>
      </c>
      <c r="L12" s="12">
        <v>3.45</v>
      </c>
      <c r="M12" s="12">
        <v>759.43</v>
      </c>
      <c r="N12" s="43"/>
      <c r="O12" s="43"/>
      <c r="P12" s="43"/>
      <c r="Q12" s="43"/>
      <c r="R12" s="43"/>
      <c r="S12" s="43"/>
      <c r="T12" s="43"/>
      <c r="U12" s="43"/>
      <c r="V12" s="43"/>
      <c r="W12" s="43"/>
      <c r="X12" s="43"/>
      <c r="Y12" s="43"/>
      <c r="Z12" s="43"/>
    </row>
    <row r="13" spans="1:26" ht="12">
      <c r="A13" s="74" t="s">
        <v>398</v>
      </c>
      <c r="B13" s="10">
        <v>1074.396</v>
      </c>
      <c r="C13" s="11">
        <v>26</v>
      </c>
      <c r="D13" s="11">
        <v>589</v>
      </c>
      <c r="E13" s="11">
        <v>9052</v>
      </c>
      <c r="F13" s="11">
        <v>353763</v>
      </c>
      <c r="G13" s="11">
        <v>1312935</v>
      </c>
      <c r="H13" s="12">
        <v>5.7</v>
      </c>
      <c r="I13" s="11">
        <v>676162</v>
      </c>
      <c r="J13" s="11">
        <v>636773</v>
      </c>
      <c r="K13" s="12">
        <v>106.19</v>
      </c>
      <c r="L13" s="12">
        <v>3.71</v>
      </c>
      <c r="M13" s="12">
        <v>1222.02</v>
      </c>
      <c r="N13" s="43"/>
      <c r="O13" s="43"/>
      <c r="P13" s="43"/>
      <c r="Q13" s="43"/>
      <c r="R13" s="43"/>
      <c r="S13" s="43"/>
      <c r="T13" s="43"/>
      <c r="U13" s="43"/>
      <c r="V13" s="43"/>
      <c r="W13" s="43"/>
      <c r="X13" s="43"/>
      <c r="Y13" s="43"/>
      <c r="Z13" s="43"/>
    </row>
    <row r="14" spans="1:26" ht="12">
      <c r="A14" s="74" t="s">
        <v>399</v>
      </c>
      <c r="B14" s="10">
        <v>4106.436</v>
      </c>
      <c r="C14" s="11">
        <v>13</v>
      </c>
      <c r="D14" s="11">
        <v>261</v>
      </c>
      <c r="E14" s="11">
        <v>4255</v>
      </c>
      <c r="F14" s="11">
        <v>166790</v>
      </c>
      <c r="G14" s="11">
        <v>531753</v>
      </c>
      <c r="H14" s="12">
        <v>2.31</v>
      </c>
      <c r="I14" s="11">
        <v>274915</v>
      </c>
      <c r="J14" s="11">
        <v>256838</v>
      </c>
      <c r="K14" s="12">
        <v>107.04</v>
      </c>
      <c r="L14" s="12">
        <v>3.19</v>
      </c>
      <c r="M14" s="12">
        <v>129.49</v>
      </c>
      <c r="N14" s="43"/>
      <c r="O14" s="43"/>
      <c r="P14" s="43"/>
      <c r="Q14" s="43"/>
      <c r="R14" s="43"/>
      <c r="S14" s="43"/>
      <c r="T14" s="43"/>
      <c r="U14" s="43"/>
      <c r="V14" s="43"/>
      <c r="W14" s="43"/>
      <c r="X14" s="43"/>
      <c r="Y14" s="43"/>
      <c r="Z14" s="43"/>
    </row>
    <row r="15" spans="1:26" ht="12">
      <c r="A15" s="74" t="s">
        <v>400</v>
      </c>
      <c r="B15" s="10">
        <v>1290.8326</v>
      </c>
      <c r="C15" s="11">
        <v>20</v>
      </c>
      <c r="D15" s="11">
        <v>387</v>
      </c>
      <c r="E15" s="11">
        <v>6392</v>
      </c>
      <c r="F15" s="11">
        <v>223534</v>
      </c>
      <c r="G15" s="11">
        <v>723674</v>
      </c>
      <c r="H15" s="12">
        <v>3.14</v>
      </c>
      <c r="I15" s="11">
        <v>379434</v>
      </c>
      <c r="J15" s="11">
        <v>344240</v>
      </c>
      <c r="K15" s="12">
        <v>110.22</v>
      </c>
      <c r="L15" s="12">
        <v>3.24</v>
      </c>
      <c r="M15" s="12">
        <v>560.63</v>
      </c>
      <c r="N15" s="43"/>
      <c r="O15" s="43"/>
      <c r="P15" s="43"/>
      <c r="Q15" s="43"/>
      <c r="R15" s="43"/>
      <c r="S15" s="43"/>
      <c r="T15" s="43"/>
      <c r="U15" s="43"/>
      <c r="V15" s="43"/>
      <c r="W15" s="43"/>
      <c r="X15" s="43"/>
      <c r="Y15" s="43"/>
      <c r="Z15" s="43"/>
    </row>
    <row r="16" spans="1:26" ht="12">
      <c r="A16" s="74" t="s">
        <v>401</v>
      </c>
      <c r="B16" s="10">
        <v>1901.675</v>
      </c>
      <c r="C16" s="11">
        <v>18</v>
      </c>
      <c r="D16" s="11">
        <v>357</v>
      </c>
      <c r="E16" s="11">
        <v>5319</v>
      </c>
      <c r="F16" s="11">
        <v>171645</v>
      </c>
      <c r="G16" s="11">
        <v>548731</v>
      </c>
      <c r="H16" s="12">
        <v>2.38</v>
      </c>
      <c r="I16" s="11">
        <v>287360</v>
      </c>
      <c r="J16" s="11">
        <v>261371</v>
      </c>
      <c r="K16" s="12">
        <v>109.94</v>
      </c>
      <c r="L16" s="12">
        <v>3.2</v>
      </c>
      <c r="M16" s="12">
        <v>288.55</v>
      </c>
      <c r="N16" s="43"/>
      <c r="O16" s="43"/>
      <c r="P16" s="43"/>
      <c r="Q16" s="43"/>
      <c r="R16" s="43"/>
      <c r="S16" s="43"/>
      <c r="T16" s="43"/>
      <c r="U16" s="43"/>
      <c r="V16" s="43"/>
      <c r="W16" s="43"/>
      <c r="X16" s="43"/>
      <c r="Y16" s="43"/>
      <c r="Z16" s="43"/>
    </row>
    <row r="17" spans="1:26" ht="12">
      <c r="A17" s="74" t="s">
        <v>402</v>
      </c>
      <c r="B17" s="10">
        <v>2016.0075</v>
      </c>
      <c r="C17" s="11">
        <v>31</v>
      </c>
      <c r="D17" s="11">
        <v>521</v>
      </c>
      <c r="E17" s="11">
        <v>9724</v>
      </c>
      <c r="F17" s="11">
        <v>358943</v>
      </c>
      <c r="G17" s="11">
        <v>1104552</v>
      </c>
      <c r="H17" s="12">
        <v>4.79</v>
      </c>
      <c r="I17" s="11">
        <v>565834</v>
      </c>
      <c r="J17" s="11">
        <v>538718</v>
      </c>
      <c r="K17" s="12">
        <v>105.03</v>
      </c>
      <c r="L17" s="12">
        <v>3.08</v>
      </c>
      <c r="M17" s="12">
        <v>547.89</v>
      </c>
      <c r="N17" s="43"/>
      <c r="O17" s="43"/>
      <c r="P17" s="43"/>
      <c r="Q17" s="43"/>
      <c r="R17" s="43"/>
      <c r="S17" s="43"/>
      <c r="T17" s="43"/>
      <c r="U17" s="43"/>
      <c r="V17" s="43"/>
      <c r="W17" s="43"/>
      <c r="X17" s="43"/>
      <c r="Y17" s="43"/>
      <c r="Z17" s="43"/>
    </row>
    <row r="18" spans="1:26" ht="12">
      <c r="A18" s="74" t="s">
        <v>403</v>
      </c>
      <c r="B18" s="10">
        <v>2792.6744</v>
      </c>
      <c r="C18" s="11">
        <v>27</v>
      </c>
      <c r="D18" s="11">
        <v>441</v>
      </c>
      <c r="E18" s="11">
        <v>9355</v>
      </c>
      <c r="F18" s="11">
        <v>420551</v>
      </c>
      <c r="G18" s="11">
        <v>1243412</v>
      </c>
      <c r="H18" s="12">
        <v>5.4</v>
      </c>
      <c r="I18" s="11">
        <v>639236</v>
      </c>
      <c r="J18" s="11">
        <v>604176</v>
      </c>
      <c r="K18" s="12">
        <v>105.8</v>
      </c>
      <c r="L18" s="12">
        <v>2.96</v>
      </c>
      <c r="M18" s="12">
        <v>445.24</v>
      </c>
      <c r="N18" s="43"/>
      <c r="O18" s="43"/>
      <c r="P18" s="43"/>
      <c r="Q18" s="43"/>
      <c r="R18" s="43"/>
      <c r="S18" s="43"/>
      <c r="T18" s="43"/>
      <c r="U18" s="43"/>
      <c r="V18" s="43"/>
      <c r="W18" s="43"/>
      <c r="X18" s="43"/>
      <c r="Y18" s="43"/>
      <c r="Z18" s="43"/>
    </row>
    <row r="19" spans="1:26" ht="12">
      <c r="A19" s="74" t="s">
        <v>404</v>
      </c>
      <c r="B19" s="10">
        <v>2775.6003</v>
      </c>
      <c r="C19" s="11">
        <v>33</v>
      </c>
      <c r="D19" s="11">
        <v>464</v>
      </c>
      <c r="E19" s="11">
        <v>7478</v>
      </c>
      <c r="F19" s="11">
        <v>269755</v>
      </c>
      <c r="G19" s="11">
        <v>884838</v>
      </c>
      <c r="H19" s="12">
        <v>3.84</v>
      </c>
      <c r="I19" s="11">
        <v>456802</v>
      </c>
      <c r="J19" s="11">
        <v>428036</v>
      </c>
      <c r="K19" s="12">
        <v>106.72</v>
      </c>
      <c r="L19" s="12">
        <v>3.28</v>
      </c>
      <c r="M19" s="12">
        <v>318.79</v>
      </c>
      <c r="N19" s="43"/>
      <c r="O19" s="43"/>
      <c r="P19" s="43"/>
      <c r="Q19" s="43"/>
      <c r="R19" s="43"/>
      <c r="S19" s="43"/>
      <c r="T19" s="43"/>
      <c r="U19" s="43"/>
      <c r="V19" s="43"/>
      <c r="W19" s="43"/>
      <c r="X19" s="43"/>
      <c r="Y19" s="43"/>
      <c r="Z19" s="43"/>
    </row>
    <row r="20" spans="1:26" ht="12">
      <c r="A20" s="74" t="s">
        <v>405</v>
      </c>
      <c r="B20" s="10">
        <v>3515.2526</v>
      </c>
      <c r="C20" s="11">
        <v>16</v>
      </c>
      <c r="D20" s="11">
        <v>147</v>
      </c>
      <c r="E20" s="11">
        <v>2708</v>
      </c>
      <c r="F20" s="11">
        <v>78693</v>
      </c>
      <c r="G20" s="11">
        <v>231849</v>
      </c>
      <c r="H20" s="12">
        <v>1.01</v>
      </c>
      <c r="I20" s="11">
        <v>122041</v>
      </c>
      <c r="J20" s="11">
        <v>109808</v>
      </c>
      <c r="K20" s="12">
        <v>111.14</v>
      </c>
      <c r="L20" s="12">
        <v>2.95</v>
      </c>
      <c r="M20" s="12">
        <v>65.96</v>
      </c>
      <c r="N20" s="43"/>
      <c r="O20" s="43"/>
      <c r="P20" s="43"/>
      <c r="Q20" s="43"/>
      <c r="R20" s="43"/>
      <c r="S20" s="43"/>
      <c r="T20" s="43"/>
      <c r="U20" s="43"/>
      <c r="V20" s="43"/>
      <c r="W20" s="43"/>
      <c r="X20" s="43"/>
      <c r="Y20" s="43"/>
      <c r="Z20" s="43"/>
    </row>
    <row r="21" spans="1:26" ht="12">
      <c r="A21" s="74" t="s">
        <v>406</v>
      </c>
      <c r="B21" s="10">
        <v>4628.5714</v>
      </c>
      <c r="C21" s="11">
        <v>13</v>
      </c>
      <c r="D21" s="11">
        <v>177</v>
      </c>
      <c r="E21" s="11">
        <v>3655</v>
      </c>
      <c r="F21" s="11">
        <v>118433</v>
      </c>
      <c r="G21" s="11">
        <v>341433</v>
      </c>
      <c r="H21" s="12">
        <v>1.48</v>
      </c>
      <c r="I21" s="11">
        <v>177032</v>
      </c>
      <c r="J21" s="11">
        <v>164401</v>
      </c>
      <c r="K21" s="12">
        <v>107.68</v>
      </c>
      <c r="L21" s="12">
        <v>2.88</v>
      </c>
      <c r="M21" s="12">
        <v>73.77</v>
      </c>
      <c r="N21" s="43"/>
      <c r="O21" s="43"/>
      <c r="P21" s="43"/>
      <c r="Q21" s="43"/>
      <c r="R21" s="43"/>
      <c r="S21" s="43"/>
      <c r="T21" s="43"/>
      <c r="U21" s="43"/>
      <c r="V21" s="43"/>
      <c r="W21" s="43"/>
      <c r="X21" s="43"/>
      <c r="Y21" s="43"/>
      <c r="Z21" s="43"/>
    </row>
    <row r="22" spans="1:26" ht="12">
      <c r="A22" s="74" t="s">
        <v>407</v>
      </c>
      <c r="B22" s="10">
        <v>126.8641</v>
      </c>
      <c r="C22" s="11">
        <v>6</v>
      </c>
      <c r="D22" s="11">
        <v>97</v>
      </c>
      <c r="E22" s="11">
        <v>1407</v>
      </c>
      <c r="F22" s="11">
        <v>31468</v>
      </c>
      <c r="G22" s="11">
        <v>93308</v>
      </c>
      <c r="H22" s="12">
        <v>0.41</v>
      </c>
      <c r="I22" s="11">
        <v>48092</v>
      </c>
      <c r="J22" s="11">
        <v>45216</v>
      </c>
      <c r="K22" s="12">
        <v>106.36</v>
      </c>
      <c r="L22" s="12">
        <v>2.97</v>
      </c>
      <c r="M22" s="12">
        <v>735.5</v>
      </c>
      <c r="N22" s="43"/>
      <c r="O22" s="43"/>
      <c r="P22" s="43"/>
      <c r="Q22" s="43"/>
      <c r="R22" s="43"/>
      <c r="S22" s="43"/>
      <c r="T22" s="43"/>
      <c r="U22" s="43"/>
      <c r="V22" s="43"/>
      <c r="W22" s="43"/>
      <c r="X22" s="43"/>
      <c r="Y22" s="43"/>
      <c r="Z22" s="43"/>
    </row>
    <row r="23" spans="1:26" ht="12">
      <c r="A23" s="74" t="s">
        <v>408</v>
      </c>
      <c r="B23" s="10">
        <v>132.7589</v>
      </c>
      <c r="C23" s="11">
        <v>7</v>
      </c>
      <c r="D23" s="11">
        <v>157</v>
      </c>
      <c r="E23" s="11">
        <v>3350</v>
      </c>
      <c r="F23" s="11">
        <v>144212</v>
      </c>
      <c r="G23" s="11">
        <v>388979</v>
      </c>
      <c r="H23" s="12">
        <v>1.69</v>
      </c>
      <c r="I23" s="11">
        <v>196877</v>
      </c>
      <c r="J23" s="11">
        <v>192102</v>
      </c>
      <c r="K23" s="12">
        <v>102.49</v>
      </c>
      <c r="L23" s="12">
        <v>2.7</v>
      </c>
      <c r="M23" s="12">
        <v>2929.97</v>
      </c>
      <c r="N23" s="43"/>
      <c r="O23" s="43"/>
      <c r="P23" s="43"/>
      <c r="Q23" s="43"/>
      <c r="R23" s="43"/>
      <c r="S23" s="43"/>
      <c r="T23" s="43"/>
      <c r="U23" s="43"/>
      <c r="V23" s="43"/>
      <c r="W23" s="43"/>
      <c r="X23" s="43"/>
      <c r="Y23" s="43"/>
      <c r="Z23" s="43"/>
    </row>
    <row r="24" spans="1:26" ht="12">
      <c r="A24" s="74" t="s">
        <v>409</v>
      </c>
      <c r="B24" s="10">
        <v>104.1526</v>
      </c>
      <c r="C24" s="11">
        <v>3</v>
      </c>
      <c r="D24" s="11">
        <v>120</v>
      </c>
      <c r="E24" s="11">
        <v>2165</v>
      </c>
      <c r="F24" s="11">
        <v>133957</v>
      </c>
      <c r="G24" s="11">
        <v>405371</v>
      </c>
      <c r="H24" s="12">
        <v>1.76</v>
      </c>
      <c r="I24" s="11">
        <v>202389</v>
      </c>
      <c r="J24" s="11">
        <v>202982</v>
      </c>
      <c r="K24" s="12">
        <v>99.71</v>
      </c>
      <c r="L24" s="12">
        <v>3.03</v>
      </c>
      <c r="M24" s="12">
        <v>3892.09</v>
      </c>
      <c r="N24" s="43"/>
      <c r="O24" s="43"/>
      <c r="P24" s="43"/>
      <c r="Q24" s="43"/>
      <c r="R24" s="43"/>
      <c r="S24" s="43"/>
      <c r="T24" s="43"/>
      <c r="U24" s="43"/>
      <c r="V24" s="43"/>
      <c r="W24" s="43"/>
      <c r="X24" s="43"/>
      <c r="Y24" s="43"/>
      <c r="Z24" s="43"/>
    </row>
    <row r="25" spans="1:26" ht="12">
      <c r="A25" s="74" t="s">
        <v>410</v>
      </c>
      <c r="B25" s="10">
        <v>163.4256</v>
      </c>
      <c r="C25" s="11">
        <v>8</v>
      </c>
      <c r="D25" s="11">
        <v>214</v>
      </c>
      <c r="E25" s="11">
        <v>5227</v>
      </c>
      <c r="F25" s="11">
        <v>369363</v>
      </c>
      <c r="G25" s="11">
        <v>1066128</v>
      </c>
      <c r="H25" s="12">
        <v>4.63</v>
      </c>
      <c r="I25" s="11">
        <v>520274</v>
      </c>
      <c r="J25" s="11">
        <v>545854</v>
      </c>
      <c r="K25" s="12">
        <v>95.31</v>
      </c>
      <c r="L25" s="12">
        <v>2.89</v>
      </c>
      <c r="M25" s="12">
        <v>6523.63</v>
      </c>
      <c r="N25" s="43"/>
      <c r="O25" s="43"/>
      <c r="P25" s="43"/>
      <c r="Q25" s="43"/>
      <c r="R25" s="43"/>
      <c r="S25" s="43"/>
      <c r="T25" s="43"/>
      <c r="U25" s="43"/>
      <c r="V25" s="43"/>
      <c r="W25" s="43"/>
      <c r="X25" s="43"/>
      <c r="Y25" s="43"/>
      <c r="Z25" s="43"/>
    </row>
    <row r="26" spans="1:26" ht="12">
      <c r="A26" s="74" t="s">
        <v>411</v>
      </c>
      <c r="B26" s="10">
        <v>60.0256</v>
      </c>
      <c r="C26" s="11">
        <v>2</v>
      </c>
      <c r="D26" s="11">
        <v>108</v>
      </c>
      <c r="E26" s="11">
        <v>1778</v>
      </c>
      <c r="F26" s="11">
        <v>93138</v>
      </c>
      <c r="G26" s="11">
        <v>273793</v>
      </c>
      <c r="H26" s="12">
        <v>1.19</v>
      </c>
      <c r="I26" s="11">
        <v>135283</v>
      </c>
      <c r="J26" s="11">
        <v>138510</v>
      </c>
      <c r="K26" s="12">
        <v>97.67</v>
      </c>
      <c r="L26" s="12">
        <v>2.94</v>
      </c>
      <c r="M26" s="12">
        <v>4561.27</v>
      </c>
      <c r="N26" s="43"/>
      <c r="O26" s="43"/>
      <c r="P26" s="43"/>
      <c r="Q26" s="43"/>
      <c r="R26" s="43"/>
      <c r="S26" s="43"/>
      <c r="T26" s="43"/>
      <c r="U26" s="43"/>
      <c r="V26" s="43"/>
      <c r="W26" s="43"/>
      <c r="X26" s="43"/>
      <c r="Y26" s="43"/>
      <c r="Z26" s="43"/>
    </row>
    <row r="27" spans="1:26" s="9" customFormat="1" ht="12" customHeight="1">
      <c r="A27" s="74" t="s">
        <v>412</v>
      </c>
      <c r="B27" s="10">
        <v>175.6456</v>
      </c>
      <c r="C27" s="11">
        <v>6</v>
      </c>
      <c r="D27" s="11">
        <v>233</v>
      </c>
      <c r="E27" s="11">
        <v>5042</v>
      </c>
      <c r="F27" s="11">
        <v>261691</v>
      </c>
      <c r="G27" s="11">
        <v>768453</v>
      </c>
      <c r="H27" s="12">
        <v>3.34</v>
      </c>
      <c r="I27" s="11">
        <v>381567</v>
      </c>
      <c r="J27" s="11">
        <v>386886</v>
      </c>
      <c r="K27" s="12">
        <v>98.63</v>
      </c>
      <c r="L27" s="12">
        <v>2.94</v>
      </c>
      <c r="M27" s="12">
        <v>4375.02</v>
      </c>
      <c r="N27" s="8"/>
      <c r="O27" s="8"/>
      <c r="P27" s="8"/>
      <c r="Q27" s="8"/>
      <c r="R27" s="8"/>
      <c r="S27" s="8"/>
      <c r="T27" s="8"/>
      <c r="U27" s="8"/>
      <c r="V27" s="8"/>
      <c r="W27" s="8"/>
      <c r="X27" s="8"/>
      <c r="Y27" s="8"/>
      <c r="Z27" s="8"/>
    </row>
    <row r="28" spans="1:26" s="9" customFormat="1" ht="12" customHeight="1">
      <c r="A28" s="64" t="s">
        <v>413</v>
      </c>
      <c r="B28" s="40">
        <v>271.7997</v>
      </c>
      <c r="C28" s="41">
        <v>12</v>
      </c>
      <c r="D28" s="41">
        <v>449</v>
      </c>
      <c r="E28" s="41">
        <v>9497</v>
      </c>
      <c r="F28" s="41">
        <v>958433</v>
      </c>
      <c r="G28" s="41">
        <v>2622923</v>
      </c>
      <c r="H28" s="42">
        <v>11.39</v>
      </c>
      <c r="I28" s="41">
        <v>1270948</v>
      </c>
      <c r="J28" s="41">
        <v>1351975</v>
      </c>
      <c r="K28" s="42">
        <v>94.01</v>
      </c>
      <c r="L28" s="42">
        <v>2.74</v>
      </c>
      <c r="M28" s="42">
        <v>9650.21</v>
      </c>
      <c r="N28" s="8"/>
      <c r="O28" s="8"/>
      <c r="P28" s="8"/>
      <c r="Q28" s="8"/>
      <c r="R28" s="8"/>
      <c r="S28" s="8"/>
      <c r="T28" s="8"/>
      <c r="U28" s="8"/>
      <c r="V28" s="8"/>
      <c r="W28" s="8"/>
      <c r="X28" s="8"/>
      <c r="Y28" s="8"/>
      <c r="Z28" s="8"/>
    </row>
    <row r="29" spans="1:26" s="9" customFormat="1" ht="12" customHeight="1">
      <c r="A29" s="64" t="s">
        <v>414</v>
      </c>
      <c r="B29" s="78">
        <v>153.5927</v>
      </c>
      <c r="C29" s="41">
        <v>11</v>
      </c>
      <c r="D29" s="41">
        <v>459</v>
      </c>
      <c r="E29" s="41">
        <v>8422</v>
      </c>
      <c r="F29" s="41">
        <v>571166</v>
      </c>
      <c r="G29" s="41">
        <v>1525642</v>
      </c>
      <c r="H29" s="42">
        <v>6.62</v>
      </c>
      <c r="I29" s="41">
        <v>757220</v>
      </c>
      <c r="J29" s="41">
        <v>768422</v>
      </c>
      <c r="K29" s="42">
        <v>98.54</v>
      </c>
      <c r="L29" s="42">
        <v>2.67</v>
      </c>
      <c r="M29" s="42">
        <v>9933.04</v>
      </c>
      <c r="N29" s="8"/>
      <c r="O29" s="8"/>
      <c r="P29" s="8"/>
      <c r="Q29" s="8"/>
      <c r="R29" s="8"/>
      <c r="S29" s="8"/>
      <c r="T29" s="8"/>
      <c r="U29" s="8"/>
      <c r="V29" s="8"/>
      <c r="W29" s="8"/>
      <c r="X29" s="8"/>
      <c r="Y29" s="8"/>
      <c r="Z29" s="8"/>
    </row>
    <row r="30" spans="1:26" ht="12" customHeight="1">
      <c r="A30" s="64" t="s">
        <v>415</v>
      </c>
      <c r="B30" s="40">
        <v>180.456</v>
      </c>
      <c r="C30" s="41">
        <v>10</v>
      </c>
      <c r="D30" s="41">
        <v>59</v>
      </c>
      <c r="E30" s="41">
        <v>893</v>
      </c>
      <c r="F30" s="41">
        <v>31979</v>
      </c>
      <c r="G30" s="41">
        <v>94325</v>
      </c>
      <c r="H30" s="42">
        <v>0.41</v>
      </c>
      <c r="I30" s="41">
        <v>50275</v>
      </c>
      <c r="J30" s="41">
        <v>44050</v>
      </c>
      <c r="K30" s="42">
        <v>114.13</v>
      </c>
      <c r="L30" s="42">
        <v>2.95</v>
      </c>
      <c r="M30" s="42">
        <v>522.7</v>
      </c>
      <c r="N30" s="43"/>
      <c r="O30" s="43"/>
      <c r="P30" s="43"/>
      <c r="Q30" s="43"/>
      <c r="R30" s="43"/>
      <c r="S30" s="43"/>
      <c r="T30" s="43"/>
      <c r="U30" s="43"/>
      <c r="V30" s="43"/>
      <c r="W30" s="43"/>
      <c r="X30" s="43"/>
      <c r="Y30" s="43"/>
      <c r="Z30" s="43"/>
    </row>
    <row r="31" spans="1:26" ht="12" customHeight="1">
      <c r="A31" s="74" t="s">
        <v>416</v>
      </c>
      <c r="B31" s="10">
        <v>151.656</v>
      </c>
      <c r="C31" s="11">
        <v>6</v>
      </c>
      <c r="D31" s="11">
        <v>37</v>
      </c>
      <c r="E31" s="11">
        <v>756</v>
      </c>
      <c r="F31" s="11">
        <v>29999</v>
      </c>
      <c r="G31" s="11">
        <v>84570</v>
      </c>
      <c r="H31" s="12">
        <v>0.37</v>
      </c>
      <c r="I31" s="11">
        <v>44625</v>
      </c>
      <c r="J31" s="11">
        <v>39945</v>
      </c>
      <c r="K31" s="12">
        <v>111.72</v>
      </c>
      <c r="L31" s="12">
        <v>2.82</v>
      </c>
      <c r="M31" s="12">
        <v>557.64</v>
      </c>
      <c r="N31" s="43"/>
      <c r="O31" s="43"/>
      <c r="P31" s="43"/>
      <c r="Q31" s="43"/>
      <c r="R31" s="43"/>
      <c r="S31" s="43"/>
      <c r="T31" s="43"/>
      <c r="U31" s="43"/>
      <c r="V31" s="43"/>
      <c r="W31" s="43"/>
      <c r="X31" s="43"/>
      <c r="Y31" s="43"/>
      <c r="Z31" s="43"/>
    </row>
    <row r="32" spans="1:26" ht="12">
      <c r="A32" s="75" t="s">
        <v>417</v>
      </c>
      <c r="B32" s="37">
        <v>28.8</v>
      </c>
      <c r="C32" s="38">
        <v>4</v>
      </c>
      <c r="D32" s="38">
        <v>22</v>
      </c>
      <c r="E32" s="38">
        <v>137</v>
      </c>
      <c r="F32" s="38">
        <v>1980</v>
      </c>
      <c r="G32" s="38">
        <v>9755</v>
      </c>
      <c r="H32" s="39">
        <v>0.04</v>
      </c>
      <c r="I32" s="38">
        <v>5650</v>
      </c>
      <c r="J32" s="38">
        <v>4105</v>
      </c>
      <c r="K32" s="39">
        <v>137.64</v>
      </c>
      <c r="L32" s="39">
        <v>4.93</v>
      </c>
      <c r="M32" s="39">
        <v>338.72</v>
      </c>
      <c r="N32" s="43"/>
      <c r="O32" s="43"/>
      <c r="P32" s="43"/>
      <c r="Q32" s="43"/>
      <c r="R32" s="43"/>
      <c r="S32" s="43"/>
      <c r="T32" s="43"/>
      <c r="U32" s="43"/>
      <c r="V32" s="43"/>
      <c r="W32" s="43"/>
      <c r="X32" s="43"/>
      <c r="Y32" s="43"/>
      <c r="Z32" s="43"/>
    </row>
    <row r="33" spans="1:26" s="9" customFormat="1" ht="12" customHeight="1">
      <c r="A33" s="91" t="s">
        <v>418</v>
      </c>
      <c r="B33" s="92">
        <v>2.38</v>
      </c>
      <c r="C33" s="93">
        <v>0</v>
      </c>
      <c r="D33" s="93">
        <v>0</v>
      </c>
      <c r="E33" s="93">
        <v>0</v>
      </c>
      <c r="F33" s="93">
        <v>0</v>
      </c>
      <c r="G33" s="93">
        <v>0</v>
      </c>
      <c r="H33" s="93">
        <v>0</v>
      </c>
      <c r="I33" s="93">
        <v>0</v>
      </c>
      <c r="J33" s="93">
        <v>0</v>
      </c>
      <c r="K33" s="93">
        <v>0</v>
      </c>
      <c r="L33" s="93">
        <v>0</v>
      </c>
      <c r="M33" s="93">
        <v>0</v>
      </c>
      <c r="N33" s="8"/>
      <c r="O33" s="8"/>
      <c r="P33" s="8"/>
      <c r="Q33" s="8"/>
      <c r="R33" s="8"/>
      <c r="S33" s="8"/>
      <c r="T33" s="8"/>
      <c r="U33" s="8"/>
      <c r="V33" s="8"/>
      <c r="W33" s="8"/>
      <c r="X33" s="8"/>
      <c r="Y33" s="8"/>
      <c r="Z33" s="8"/>
    </row>
    <row r="34" spans="1:26" s="9" customFormat="1" ht="12" customHeight="1" thickBot="1">
      <c r="A34" s="91" t="s">
        <v>419</v>
      </c>
      <c r="B34" s="92">
        <v>0.4896</v>
      </c>
      <c r="C34" s="93">
        <v>0</v>
      </c>
      <c r="D34" s="93">
        <v>0</v>
      </c>
      <c r="E34" s="93">
        <v>0</v>
      </c>
      <c r="F34" s="93">
        <v>0</v>
      </c>
      <c r="G34" s="93">
        <v>0</v>
      </c>
      <c r="H34" s="93">
        <v>0</v>
      </c>
      <c r="I34" s="93">
        <v>0</v>
      </c>
      <c r="J34" s="93">
        <v>0</v>
      </c>
      <c r="K34" s="93">
        <v>0</v>
      </c>
      <c r="L34" s="93">
        <v>0</v>
      </c>
      <c r="M34" s="93">
        <v>0</v>
      </c>
      <c r="N34" s="8"/>
      <c r="O34" s="8"/>
      <c r="P34" s="8"/>
      <c r="Q34" s="8"/>
      <c r="R34" s="8"/>
      <c r="S34" s="8"/>
      <c r="T34" s="8"/>
      <c r="U34" s="8"/>
      <c r="V34" s="8"/>
      <c r="W34" s="8"/>
      <c r="X34" s="8"/>
      <c r="Y34" s="8"/>
      <c r="Z34" s="8"/>
    </row>
    <row r="35" spans="1:26" s="9" customFormat="1" ht="15" customHeight="1" thickTop="1">
      <c r="A35" s="150" t="s">
        <v>611</v>
      </c>
      <c r="B35" s="151"/>
      <c r="C35" s="151"/>
      <c r="D35" s="151"/>
      <c r="E35" s="151"/>
      <c r="F35" s="151"/>
      <c r="G35" s="151"/>
      <c r="H35" s="151"/>
      <c r="I35" s="151"/>
      <c r="J35" s="151"/>
      <c r="K35" s="151"/>
      <c r="L35" s="151"/>
      <c r="M35" s="151"/>
      <c r="N35" s="8"/>
      <c r="O35" s="8"/>
      <c r="P35" s="8"/>
      <c r="Q35" s="8"/>
      <c r="R35" s="8"/>
      <c r="S35" s="8"/>
      <c r="T35" s="8"/>
      <c r="U35" s="8"/>
      <c r="V35" s="8"/>
      <c r="W35" s="8"/>
      <c r="X35" s="8"/>
      <c r="Y35" s="8"/>
      <c r="Z35" s="8"/>
    </row>
    <row r="36" spans="1:26" ht="12">
      <c r="A36" s="66" t="s">
        <v>420</v>
      </c>
      <c r="B36" s="30">
        <f aca="true" t="shared" si="0" ref="B36:G36">SUM(B$28,B$23:B$24,B$7:B$10)</f>
        <v>7353.3939</v>
      </c>
      <c r="C36" s="31">
        <f t="shared" si="0"/>
        <v>89</v>
      </c>
      <c r="D36" s="31">
        <f t="shared" si="0"/>
        <v>2631</v>
      </c>
      <c r="E36" s="31">
        <f t="shared" si="0"/>
        <v>54539</v>
      </c>
      <c r="F36" s="31">
        <f t="shared" si="0"/>
        <v>3516863</v>
      </c>
      <c r="G36" s="32">
        <f t="shared" si="0"/>
        <v>10173864</v>
      </c>
      <c r="H36" s="33">
        <f>G36/G51*100</f>
        <v>44.344655769899155</v>
      </c>
      <c r="I36" s="31">
        <f>SUM(I$28,I$23:I$24,I$7:I$10)</f>
        <v>5070756</v>
      </c>
      <c r="J36" s="31">
        <f>SUM(J$28,J$23:J$24,J$7:J$10)</f>
        <v>5103108</v>
      </c>
      <c r="K36" s="33">
        <f>I36/J36*100</f>
        <v>99.36603340552463</v>
      </c>
      <c r="L36" s="33">
        <f>G36/F36</f>
        <v>2.8928803880048783</v>
      </c>
      <c r="M36" s="33">
        <f>G36/B36</f>
        <v>1383.5603176378188</v>
      </c>
      <c r="N36" s="43"/>
      <c r="O36" s="43"/>
      <c r="P36" s="43"/>
      <c r="Q36" s="43"/>
      <c r="R36" s="43"/>
      <c r="S36" s="43"/>
      <c r="T36" s="43"/>
      <c r="U36" s="43"/>
      <c r="V36" s="43"/>
      <c r="W36" s="43"/>
      <c r="X36" s="43"/>
      <c r="Y36" s="43"/>
      <c r="Z36" s="43"/>
    </row>
    <row r="37" spans="1:26" ht="12">
      <c r="A37" s="67" t="s">
        <v>421</v>
      </c>
      <c r="B37" s="30">
        <f aca="true" t="shared" si="1" ref="B37:G37">SUM(B$25,B$11:B$15)</f>
        <v>10506.876299999998</v>
      </c>
      <c r="C37" s="31">
        <f t="shared" si="1"/>
        <v>106</v>
      </c>
      <c r="D37" s="31">
        <f t="shared" si="1"/>
        <v>2133</v>
      </c>
      <c r="E37" s="31">
        <f t="shared" si="1"/>
        <v>37271</v>
      </c>
      <c r="F37" s="31">
        <f t="shared" si="1"/>
        <v>1731447</v>
      </c>
      <c r="G37" s="32">
        <f t="shared" si="1"/>
        <v>5752831</v>
      </c>
      <c r="H37" s="33">
        <f>G37/G51*100</f>
        <v>25.074771040521547</v>
      </c>
      <c r="I37" s="31">
        <f>SUM(I$25,I$11:I$15)</f>
        <v>2934853</v>
      </c>
      <c r="J37" s="31">
        <f>SUM(J$25,J$11:J$15)</f>
        <v>2817978</v>
      </c>
      <c r="K37" s="33">
        <f>I37/J37*100</f>
        <v>104.14747737562182</v>
      </c>
      <c r="L37" s="33">
        <f>G37/F37</f>
        <v>3.3225567978690655</v>
      </c>
      <c r="M37" s="33">
        <f>G37/B37</f>
        <v>547.5300970279817</v>
      </c>
      <c r="N37" s="43"/>
      <c r="O37" s="43"/>
      <c r="P37" s="43"/>
      <c r="Q37" s="43"/>
      <c r="R37" s="43"/>
      <c r="S37" s="43"/>
      <c r="T37" s="43"/>
      <c r="U37" s="43"/>
      <c r="V37" s="43"/>
      <c r="W37" s="43"/>
      <c r="X37" s="43"/>
      <c r="Y37" s="43"/>
      <c r="Z37" s="43"/>
    </row>
    <row r="38" spans="1:26" ht="12">
      <c r="A38" s="67" t="s">
        <v>422</v>
      </c>
      <c r="B38" s="30">
        <f aca="true" t="shared" si="2" ref="B38:G38">SUM(B$26:B$27,B$29,B$16:B$19,B$22)</f>
        <v>10002.0852</v>
      </c>
      <c r="C38" s="31">
        <f t="shared" si="2"/>
        <v>134</v>
      </c>
      <c r="D38" s="31">
        <f t="shared" si="2"/>
        <v>2680</v>
      </c>
      <c r="E38" s="31">
        <f t="shared" si="2"/>
        <v>48525</v>
      </c>
      <c r="F38" s="31">
        <f t="shared" si="2"/>
        <v>2178357</v>
      </c>
      <c r="G38" s="32">
        <f t="shared" si="2"/>
        <v>6442729</v>
      </c>
      <c r="H38" s="33">
        <f>G38/G51*100</f>
        <v>28.081818247594683</v>
      </c>
      <c r="I38" s="31">
        <f>SUM(I$26:I$27,I$29,I$16:I$19,I$22)</f>
        <v>3271394</v>
      </c>
      <c r="J38" s="31">
        <f>SUM(J$26:J$27,J$29,J$16:J$19,J$22)</f>
        <v>3171335</v>
      </c>
      <c r="K38" s="33">
        <f>I38/J38*100</f>
        <v>103.15510660337051</v>
      </c>
      <c r="L38" s="33">
        <f>G38/F38</f>
        <v>2.957609335843482</v>
      </c>
      <c r="M38" s="33">
        <f>G38/B38</f>
        <v>644.138584222418</v>
      </c>
      <c r="N38" s="43"/>
      <c r="O38" s="43"/>
      <c r="P38" s="43"/>
      <c r="Q38" s="43"/>
      <c r="R38" s="43"/>
      <c r="S38" s="43"/>
      <c r="T38" s="43"/>
      <c r="U38" s="43"/>
      <c r="V38" s="43"/>
      <c r="W38" s="43"/>
      <c r="X38" s="43"/>
      <c r="Y38" s="43"/>
      <c r="Z38" s="43"/>
    </row>
    <row r="39" spans="1:26" ht="12">
      <c r="A39" s="67" t="s">
        <v>423</v>
      </c>
      <c r="B39" s="34">
        <f aca="true" t="shared" si="3" ref="B39:G39">SUM(B$20:B$21)</f>
        <v>8143.824</v>
      </c>
      <c r="C39" s="35">
        <f t="shared" si="3"/>
        <v>29</v>
      </c>
      <c r="D39" s="35">
        <f t="shared" si="3"/>
        <v>324</v>
      </c>
      <c r="E39" s="35">
        <f t="shared" si="3"/>
        <v>6363</v>
      </c>
      <c r="F39" s="35">
        <f t="shared" si="3"/>
        <v>197126</v>
      </c>
      <c r="G39" s="36">
        <f t="shared" si="3"/>
        <v>573282</v>
      </c>
      <c r="H39" s="33">
        <f>G39/G51*100</f>
        <v>2.4987549419846116</v>
      </c>
      <c r="I39" s="35">
        <f>SUM(I$20:I$21)</f>
        <v>299073</v>
      </c>
      <c r="J39" s="35">
        <f>SUM(J$20:J$21)</f>
        <v>274209</v>
      </c>
      <c r="K39" s="33">
        <f>I39/J39*100</f>
        <v>109.0675360764964</v>
      </c>
      <c r="L39" s="33">
        <f>G39/F39</f>
        <v>2.908200846159309</v>
      </c>
      <c r="M39" s="33">
        <f>G39/B39</f>
        <v>70.39469418789011</v>
      </c>
      <c r="N39" s="43"/>
      <c r="O39" s="43"/>
      <c r="P39" s="43"/>
      <c r="Q39" s="43"/>
      <c r="R39" s="43"/>
      <c r="S39" s="43"/>
      <c r="T39" s="43"/>
      <c r="U39" s="43"/>
      <c r="V39" s="43"/>
      <c r="W39" s="43"/>
      <c r="X39" s="43"/>
      <c r="Y39" s="43"/>
      <c r="Z39" s="43"/>
    </row>
    <row r="40" spans="1:26" ht="12">
      <c r="A40" s="14" t="s">
        <v>227</v>
      </c>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spans="1:26" ht="12">
      <c r="A41" s="14" t="s">
        <v>228</v>
      </c>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spans="1:26" ht="12">
      <c r="A42" s="14" t="s">
        <v>229</v>
      </c>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spans="1:26" ht="12">
      <c r="A43" s="14" t="s">
        <v>230</v>
      </c>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spans="1:26" ht="12">
      <c r="A44" s="80" t="s">
        <v>424</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26" ht="12">
      <c r="A45" s="80" t="s">
        <v>425</v>
      </c>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spans="1:26" ht="12">
      <c r="A46" s="108" t="s">
        <v>596</v>
      </c>
      <c r="B46" s="43"/>
      <c r="C46" s="43"/>
      <c r="D46" s="43"/>
      <c r="E46" s="43"/>
      <c r="F46" s="43"/>
      <c r="G46" s="43"/>
      <c r="H46" s="43"/>
      <c r="I46" s="43"/>
      <c r="J46" s="43"/>
      <c r="K46" s="43"/>
      <c r="L46" s="43"/>
      <c r="M46" s="43"/>
      <c r="N46" s="43"/>
      <c r="O46" s="43"/>
      <c r="P46" s="43"/>
      <c r="Q46" s="43"/>
      <c r="R46" s="43"/>
      <c r="S46" s="43"/>
      <c r="T46" s="43"/>
      <c r="U46" s="43"/>
      <c r="V46" s="43"/>
      <c r="W46" s="43"/>
      <c r="X46" s="43"/>
      <c r="Y46" s="43"/>
      <c r="Z46" s="43"/>
    </row>
    <row r="47" spans="1:41" s="113" customFormat="1" ht="12">
      <c r="A47" s="97" t="s">
        <v>615</v>
      </c>
      <c r="B47" s="111"/>
      <c r="C47" s="111"/>
      <c r="D47" s="111"/>
      <c r="E47" s="111"/>
      <c r="F47" s="111"/>
      <c r="G47" s="111"/>
      <c r="H47" s="111"/>
      <c r="I47" s="111"/>
      <c r="J47" s="111"/>
      <c r="K47" s="111"/>
      <c r="L47" s="111"/>
      <c r="M47" s="111"/>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row>
    <row r="48" spans="1:13" ht="12">
      <c r="A48" s="152" t="s">
        <v>426</v>
      </c>
      <c r="B48" s="153"/>
      <c r="C48" s="153"/>
      <c r="D48" s="153"/>
      <c r="E48" s="153"/>
      <c r="F48" s="153"/>
      <c r="G48" s="153"/>
      <c r="H48" s="153"/>
      <c r="I48" s="153"/>
      <c r="J48" s="153"/>
      <c r="K48" s="153"/>
      <c r="L48" s="153"/>
      <c r="M48" s="153"/>
    </row>
    <row r="49" spans="1:13" ht="12">
      <c r="A49" s="76" t="s">
        <v>427</v>
      </c>
      <c r="B49" s="43"/>
      <c r="C49" s="43"/>
      <c r="D49" s="43"/>
      <c r="E49" s="43"/>
      <c r="F49" s="43"/>
      <c r="G49" s="43"/>
      <c r="H49" s="43"/>
      <c r="I49" s="43"/>
      <c r="J49" s="43"/>
      <c r="K49" s="43"/>
      <c r="L49" s="43"/>
      <c r="M49" s="43"/>
    </row>
    <row r="50" ht="12">
      <c r="A50" s="82"/>
    </row>
    <row r="51" ht="12" hidden="1">
      <c r="G51" s="43">
        <f>SUM(G36:G39)</f>
        <v>22942706</v>
      </c>
    </row>
    <row r="52" spans="1:13" ht="12" hidden="1">
      <c r="A52" s="82" t="s">
        <v>429</v>
      </c>
      <c r="B52" s="43">
        <f>B5-SUM(B6,B28:B30,B33:B34)</f>
        <v>0</v>
      </c>
      <c r="C52" s="43">
        <f aca="true" t="shared" si="4" ref="C52:J52">C5-SUM(C6,C28:C30,C33:C34)</f>
        <v>0</v>
      </c>
      <c r="D52" s="43">
        <f t="shared" si="4"/>
        <v>0</v>
      </c>
      <c r="E52" s="43">
        <f t="shared" si="4"/>
        <v>0</v>
      </c>
      <c r="F52" s="43">
        <f t="shared" si="4"/>
        <v>0</v>
      </c>
      <c r="G52" s="43">
        <f t="shared" si="4"/>
        <v>0</v>
      </c>
      <c r="H52" s="43">
        <f t="shared" si="4"/>
        <v>0</v>
      </c>
      <c r="I52" s="43">
        <f t="shared" si="4"/>
        <v>0</v>
      </c>
      <c r="J52" s="43">
        <f t="shared" si="4"/>
        <v>0</v>
      </c>
      <c r="K52" s="43"/>
      <c r="L52" s="43"/>
      <c r="M52" s="43"/>
    </row>
    <row r="53" spans="1:13" s="83" customFormat="1" ht="12" hidden="1">
      <c r="A53" s="98" t="s">
        <v>430</v>
      </c>
      <c r="B53" s="85">
        <f>B6-SUM(B7:B27)</f>
        <v>0</v>
      </c>
      <c r="C53" s="85">
        <f aca="true" t="shared" si="5" ref="C53:J53">C6-SUM(C7:C27)</f>
        <v>0</v>
      </c>
      <c r="D53" s="85">
        <f t="shared" si="5"/>
        <v>0</v>
      </c>
      <c r="E53" s="85">
        <f t="shared" si="5"/>
        <v>0</v>
      </c>
      <c r="F53" s="85">
        <f t="shared" si="5"/>
        <v>0</v>
      </c>
      <c r="G53" s="85">
        <f t="shared" si="5"/>
        <v>0</v>
      </c>
      <c r="H53" s="85">
        <f t="shared" si="5"/>
        <v>0</v>
      </c>
      <c r="I53" s="85">
        <f t="shared" si="5"/>
        <v>0</v>
      </c>
      <c r="J53" s="85">
        <f t="shared" si="5"/>
        <v>0</v>
      </c>
      <c r="K53" s="85"/>
      <c r="L53" s="85"/>
      <c r="M53" s="85"/>
    </row>
    <row r="54" spans="1:13" ht="12" hidden="1">
      <c r="A54" s="82" t="s">
        <v>431</v>
      </c>
      <c r="B54" s="43">
        <f>B30-SUM(B31:B32)</f>
        <v>0</v>
      </c>
      <c r="C54" s="43">
        <f aca="true" t="shared" si="6" ref="C54:J54">C30-SUM(C31:C32)</f>
        <v>0</v>
      </c>
      <c r="D54" s="43">
        <f t="shared" si="6"/>
        <v>0</v>
      </c>
      <c r="E54" s="43">
        <f t="shared" si="6"/>
        <v>0</v>
      </c>
      <c r="F54" s="43">
        <f t="shared" si="6"/>
        <v>0</v>
      </c>
      <c r="G54" s="43">
        <f t="shared" si="6"/>
        <v>0</v>
      </c>
      <c r="H54" s="43">
        <f t="shared" si="6"/>
        <v>0</v>
      </c>
      <c r="I54" s="43">
        <f t="shared" si="6"/>
        <v>0</v>
      </c>
      <c r="J54" s="43">
        <f t="shared" si="6"/>
        <v>0</v>
      </c>
      <c r="K54" s="43"/>
      <c r="L54" s="43"/>
      <c r="M54" s="43"/>
    </row>
    <row r="55" spans="1:13" ht="12" hidden="1">
      <c r="A55" s="82" t="s">
        <v>432</v>
      </c>
      <c r="B55" s="43">
        <f>B5-'年月monthly'!B117</f>
        <v>0</v>
      </c>
      <c r="C55" s="43">
        <f>C5-'年月monthly'!C117</f>
        <v>0</v>
      </c>
      <c r="D55" s="43">
        <f>D5-'年月monthly'!D117</f>
        <v>0</v>
      </c>
      <c r="E55" s="43">
        <f>E5-'年月monthly'!E117</f>
        <v>0</v>
      </c>
      <c r="F55" s="43">
        <f>F5-'年月monthly'!F117</f>
        <v>0</v>
      </c>
      <c r="G55" s="43">
        <f>G5-'年月monthly'!G117</f>
        <v>0</v>
      </c>
      <c r="H55" s="43"/>
      <c r="I55" s="43">
        <f>I5-'年月monthly'!I117</f>
        <v>0</v>
      </c>
      <c r="J55" s="43">
        <f>J5-'年月monthly'!J117</f>
        <v>0</v>
      </c>
      <c r="K55" s="43">
        <f>K5-'年月monthly'!K117</f>
        <v>0</v>
      </c>
      <c r="L55" s="43">
        <f>L5-'年月monthly'!L117</f>
        <v>0</v>
      </c>
      <c r="M55" s="43">
        <f>M5-'年月monthly'!M117</f>
        <v>0</v>
      </c>
    </row>
    <row r="56" spans="2:13" ht="12">
      <c r="B56" s="89"/>
      <c r="C56" s="89"/>
      <c r="D56" s="89"/>
      <c r="E56" s="89"/>
      <c r="F56" s="89"/>
      <c r="G56" s="89"/>
      <c r="H56" s="89"/>
      <c r="I56" s="89"/>
      <c r="J56" s="89"/>
      <c r="K56" s="89"/>
      <c r="L56" s="89"/>
      <c r="M56" s="89"/>
    </row>
    <row r="57" spans="2:13" ht="12">
      <c r="B57" s="88"/>
      <c r="C57" s="88"/>
      <c r="D57" s="88"/>
      <c r="E57" s="88"/>
      <c r="F57" s="88"/>
      <c r="G57" s="88"/>
      <c r="H57" s="88"/>
      <c r="I57" s="88"/>
      <c r="J57" s="88"/>
      <c r="K57" s="88"/>
      <c r="L57" s="88"/>
      <c r="M57" s="88"/>
    </row>
    <row r="58" spans="2:13" ht="12">
      <c r="B58" s="88"/>
      <c r="C58" s="88"/>
      <c r="D58" s="88"/>
      <c r="E58" s="88"/>
      <c r="F58" s="88"/>
      <c r="G58" s="88"/>
      <c r="H58" s="88"/>
      <c r="I58" s="88"/>
      <c r="J58" s="88"/>
      <c r="K58" s="88"/>
      <c r="L58" s="88"/>
      <c r="M58" s="88"/>
    </row>
    <row r="59" spans="2:13" ht="12">
      <c r="B59" s="88"/>
      <c r="C59" s="88"/>
      <c r="D59" s="88"/>
      <c r="E59" s="88"/>
      <c r="F59" s="88"/>
      <c r="G59" s="88"/>
      <c r="H59" s="88"/>
      <c r="I59" s="88"/>
      <c r="J59" s="88"/>
      <c r="K59" s="88"/>
      <c r="L59" s="88"/>
      <c r="M59" s="88"/>
    </row>
  </sheetData>
  <sheetProtection/>
  <mergeCells count="4">
    <mergeCell ref="A2:M2"/>
    <mergeCell ref="A35:M35"/>
    <mergeCell ref="A1:M1"/>
    <mergeCell ref="A48:M48"/>
  </mergeCells>
  <conditionalFormatting sqref="B52:M55">
    <cfRule type="cellIs" priority="1" dxfId="20" operator="notEqual" stopIfTrue="1">
      <formula>0</formula>
    </cfRule>
  </conditionalFormatting>
  <printOptions/>
  <pageMargins left="0.3937007874015748" right="0.3937007874015748" top="0.984251968503937" bottom="0.984251968503937" header="0.5118110236220472" footer="0.5118110236220472"/>
  <pageSetup fitToHeight="1" fitToWidth="1" horizontalDpi="1200" verticalDpi="1200" orientation="landscape" paperSize="9" scale="96"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AO60"/>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2" sqref="A2:M2"/>
    </sheetView>
  </sheetViews>
  <sheetFormatPr defaultColWidth="9.33203125" defaultRowHeight="12"/>
  <cols>
    <col min="1" max="1" width="23.66015625" style="44" customWidth="1"/>
    <col min="2" max="2" width="13.16015625" style="44" customWidth="1"/>
    <col min="3" max="3" width="14.5" style="44" customWidth="1"/>
    <col min="4" max="4" width="9" style="44" customWidth="1"/>
    <col min="5" max="5" width="9.83203125" style="44" customWidth="1"/>
    <col min="6" max="6" width="10.33203125" style="44" customWidth="1"/>
    <col min="7" max="7" width="12" style="44" customWidth="1"/>
    <col min="8" max="8" width="10.66015625" style="44" customWidth="1"/>
    <col min="9" max="9" width="10.5" style="44" customWidth="1"/>
    <col min="10" max="10" width="10.16015625" style="44" customWidth="1"/>
    <col min="11" max="11" width="10.66015625" style="44" customWidth="1"/>
    <col min="12" max="12" width="12.66015625" style="44" customWidth="1"/>
    <col min="13" max="13" width="15.5" style="44" customWidth="1"/>
    <col min="14" max="16384" width="9.33203125" style="44" customWidth="1"/>
  </cols>
  <sheetData>
    <row r="1" spans="1:13" s="69" customFormat="1" ht="24.75" customHeight="1">
      <c r="A1" s="147" t="s">
        <v>358</v>
      </c>
      <c r="B1" s="147"/>
      <c r="C1" s="147"/>
      <c r="D1" s="147"/>
      <c r="E1" s="147"/>
      <c r="F1" s="147"/>
      <c r="G1" s="147"/>
      <c r="H1" s="147"/>
      <c r="I1" s="147"/>
      <c r="J1" s="147"/>
      <c r="K1" s="147"/>
      <c r="L1" s="147"/>
      <c r="M1" s="147"/>
    </row>
    <row r="2" spans="1:13" s="94" customFormat="1" ht="12" customHeight="1">
      <c r="A2" s="148" t="s">
        <v>361</v>
      </c>
      <c r="B2" s="149"/>
      <c r="C2" s="149"/>
      <c r="D2" s="149"/>
      <c r="E2" s="149"/>
      <c r="F2" s="149"/>
      <c r="G2" s="149"/>
      <c r="H2" s="149"/>
      <c r="I2" s="149"/>
      <c r="J2" s="149"/>
      <c r="K2" s="149"/>
      <c r="L2" s="149"/>
      <c r="M2" s="149"/>
    </row>
    <row r="3" spans="1:13" s="71" customFormat="1" ht="38.25" customHeight="1">
      <c r="A3" s="55" t="s">
        <v>291</v>
      </c>
      <c r="B3" s="55" t="s">
        <v>182</v>
      </c>
      <c r="C3" s="70" t="s">
        <v>292</v>
      </c>
      <c r="D3" s="70" t="s">
        <v>293</v>
      </c>
      <c r="E3" s="114" t="s">
        <v>594</v>
      </c>
      <c r="F3" s="55" t="s">
        <v>294</v>
      </c>
      <c r="G3" s="55" t="s">
        <v>295</v>
      </c>
      <c r="H3" s="55" t="s">
        <v>296</v>
      </c>
      <c r="I3" s="55" t="s">
        <v>297</v>
      </c>
      <c r="J3" s="55" t="s">
        <v>298</v>
      </c>
      <c r="K3" s="70" t="s">
        <v>299</v>
      </c>
      <c r="L3" s="70" t="s">
        <v>300</v>
      </c>
      <c r="M3" s="55" t="s">
        <v>365</v>
      </c>
    </row>
    <row r="4" spans="1:13" s="73" customFormat="1" ht="45.75" customHeight="1">
      <c r="A4" s="72" t="s">
        <v>128</v>
      </c>
      <c r="B4" s="72" t="s">
        <v>301</v>
      </c>
      <c r="C4" s="72" t="s">
        <v>344</v>
      </c>
      <c r="D4" s="72" t="s">
        <v>339</v>
      </c>
      <c r="E4" s="115" t="s">
        <v>600</v>
      </c>
      <c r="F4" s="72" t="s">
        <v>340</v>
      </c>
      <c r="G4" s="72" t="s">
        <v>341</v>
      </c>
      <c r="H4" s="72" t="s">
        <v>302</v>
      </c>
      <c r="I4" s="72" t="s">
        <v>303</v>
      </c>
      <c r="J4" s="72" t="s">
        <v>304</v>
      </c>
      <c r="K4" s="72" t="s">
        <v>305</v>
      </c>
      <c r="L4" s="52" t="s">
        <v>345</v>
      </c>
      <c r="M4" s="72" t="s">
        <v>306</v>
      </c>
    </row>
    <row r="5" spans="1:13" s="15" customFormat="1" ht="18" customHeight="1">
      <c r="A5" s="4" t="s">
        <v>307</v>
      </c>
      <c r="B5" s="5">
        <v>36189.505</v>
      </c>
      <c r="C5" s="6">
        <v>368</v>
      </c>
      <c r="D5" s="6">
        <v>7826</v>
      </c>
      <c r="E5" s="6">
        <v>147342</v>
      </c>
      <c r="F5" s="6">
        <v>7512449</v>
      </c>
      <c r="G5" s="6">
        <v>22958360</v>
      </c>
      <c r="H5" s="7">
        <v>100</v>
      </c>
      <c r="I5" s="6">
        <v>11608767</v>
      </c>
      <c r="J5" s="6">
        <v>11349593</v>
      </c>
      <c r="K5" s="7">
        <v>102.28</v>
      </c>
      <c r="L5" s="7">
        <v>3.06</v>
      </c>
      <c r="M5" s="7">
        <v>634.39</v>
      </c>
    </row>
    <row r="6" spans="1:26" ht="12">
      <c r="A6" s="64" t="s">
        <v>169</v>
      </c>
      <c r="B6" s="40">
        <v>35580.787</v>
      </c>
      <c r="C6" s="41">
        <v>335</v>
      </c>
      <c r="D6" s="41">
        <v>6859</v>
      </c>
      <c r="E6" s="41">
        <v>128558</v>
      </c>
      <c r="F6" s="41">
        <v>5972541</v>
      </c>
      <c r="G6" s="41">
        <v>18717043</v>
      </c>
      <c r="H6" s="42">
        <v>81.53</v>
      </c>
      <c r="I6" s="41">
        <v>9525389</v>
      </c>
      <c r="J6" s="41">
        <v>9191654</v>
      </c>
      <c r="K6" s="42">
        <v>103.63</v>
      </c>
      <c r="L6" s="42">
        <v>3.13</v>
      </c>
      <c r="M6" s="42">
        <v>526.04</v>
      </c>
      <c r="N6" s="43"/>
      <c r="O6" s="43"/>
      <c r="P6" s="43"/>
      <c r="Q6" s="43"/>
      <c r="R6" s="43"/>
      <c r="S6" s="43"/>
      <c r="T6" s="43"/>
      <c r="U6" s="43"/>
      <c r="V6" s="43"/>
      <c r="W6" s="43"/>
      <c r="X6" s="43"/>
      <c r="Y6" s="43"/>
      <c r="Z6" s="43"/>
    </row>
    <row r="7" spans="1:26" ht="12">
      <c r="A7" s="74" t="s">
        <v>308</v>
      </c>
      <c r="B7" s="10">
        <v>2052.5667</v>
      </c>
      <c r="C7" s="11">
        <v>29</v>
      </c>
      <c r="D7" s="11">
        <v>1016</v>
      </c>
      <c r="E7" s="11">
        <v>21648</v>
      </c>
      <c r="F7" s="11">
        <v>1308848</v>
      </c>
      <c r="G7" s="11">
        <v>3798015</v>
      </c>
      <c r="H7" s="12">
        <v>16.54</v>
      </c>
      <c r="I7" s="11">
        <v>1899122</v>
      </c>
      <c r="J7" s="11">
        <v>1898893</v>
      </c>
      <c r="K7" s="12">
        <v>100.01</v>
      </c>
      <c r="L7" s="12">
        <v>2.9</v>
      </c>
      <c r="M7" s="12">
        <v>1850.37</v>
      </c>
      <c r="N7" s="43"/>
      <c r="O7" s="43"/>
      <c r="P7" s="43"/>
      <c r="Q7" s="43"/>
      <c r="R7" s="43"/>
      <c r="S7" s="43"/>
      <c r="T7" s="43"/>
      <c r="U7" s="43"/>
      <c r="V7" s="43"/>
      <c r="W7" s="43"/>
      <c r="X7" s="43"/>
      <c r="Y7" s="43"/>
      <c r="Z7" s="43"/>
    </row>
    <row r="8" spans="1:26" ht="12">
      <c r="A8" s="74" t="s">
        <v>309</v>
      </c>
      <c r="B8" s="10">
        <v>2143.6251</v>
      </c>
      <c r="C8" s="11">
        <v>12</v>
      </c>
      <c r="D8" s="11">
        <v>235</v>
      </c>
      <c r="E8" s="11">
        <v>3738</v>
      </c>
      <c r="F8" s="11">
        <v>146924</v>
      </c>
      <c r="G8" s="11">
        <v>460398</v>
      </c>
      <c r="H8" s="12">
        <v>2.01</v>
      </c>
      <c r="I8" s="11">
        <v>235952</v>
      </c>
      <c r="J8" s="11">
        <v>224446</v>
      </c>
      <c r="K8" s="12">
        <v>105.13</v>
      </c>
      <c r="L8" s="12">
        <v>3.13</v>
      </c>
      <c r="M8" s="12">
        <v>214.78</v>
      </c>
      <c r="N8" s="43"/>
      <c r="O8" s="43"/>
      <c r="P8" s="43"/>
      <c r="Q8" s="43"/>
      <c r="R8" s="43"/>
      <c r="S8" s="43"/>
      <c r="T8" s="43"/>
      <c r="U8" s="43"/>
      <c r="V8" s="43"/>
      <c r="W8" s="43"/>
      <c r="X8" s="43"/>
      <c r="Y8" s="43"/>
      <c r="Z8" s="43"/>
    </row>
    <row r="9" spans="1:26" ht="12">
      <c r="A9" s="74" t="s">
        <v>310</v>
      </c>
      <c r="B9" s="10">
        <v>1220.954</v>
      </c>
      <c r="C9" s="11">
        <v>13</v>
      </c>
      <c r="D9" s="11">
        <v>471</v>
      </c>
      <c r="E9" s="11">
        <v>11056</v>
      </c>
      <c r="F9" s="11">
        <v>619870</v>
      </c>
      <c r="G9" s="11">
        <v>1934968</v>
      </c>
      <c r="H9" s="12">
        <v>8.43</v>
      </c>
      <c r="I9" s="11">
        <v>981486</v>
      </c>
      <c r="J9" s="11">
        <v>953482</v>
      </c>
      <c r="K9" s="12">
        <v>102.94</v>
      </c>
      <c r="L9" s="12">
        <v>3.12</v>
      </c>
      <c r="M9" s="12">
        <v>1584.8</v>
      </c>
      <c r="N9" s="43"/>
      <c r="O9" s="43"/>
      <c r="P9" s="43"/>
      <c r="Q9" s="43"/>
      <c r="R9" s="43"/>
      <c r="S9" s="43"/>
      <c r="T9" s="43"/>
      <c r="U9" s="43"/>
      <c r="V9" s="43"/>
      <c r="W9" s="43"/>
      <c r="X9" s="43"/>
      <c r="Y9" s="43"/>
      <c r="Z9" s="43"/>
    </row>
    <row r="10" spans="1:26" ht="12">
      <c r="A10" s="74" t="s">
        <v>311</v>
      </c>
      <c r="B10" s="10">
        <v>1427.5369</v>
      </c>
      <c r="C10" s="11">
        <v>13</v>
      </c>
      <c r="D10" s="11">
        <v>182</v>
      </c>
      <c r="E10" s="11">
        <v>3019</v>
      </c>
      <c r="F10" s="11">
        <v>147635</v>
      </c>
      <c r="G10" s="11">
        <v>495821</v>
      </c>
      <c r="H10" s="12">
        <v>2.16</v>
      </c>
      <c r="I10" s="11">
        <v>256596</v>
      </c>
      <c r="J10" s="11">
        <v>239225</v>
      </c>
      <c r="K10" s="12">
        <v>107.26</v>
      </c>
      <c r="L10" s="12">
        <v>3.36</v>
      </c>
      <c r="M10" s="12">
        <v>347.33</v>
      </c>
      <c r="N10" s="43"/>
      <c r="O10" s="43"/>
      <c r="P10" s="43"/>
      <c r="Q10" s="43"/>
      <c r="R10" s="43"/>
      <c r="S10" s="43"/>
      <c r="T10" s="43"/>
      <c r="U10" s="43"/>
      <c r="V10" s="43"/>
      <c r="W10" s="43"/>
      <c r="X10" s="43"/>
      <c r="Y10" s="43"/>
      <c r="Z10" s="43"/>
    </row>
    <row r="11" spans="1:26" ht="12">
      <c r="A11" s="74" t="s">
        <v>312</v>
      </c>
      <c r="B11" s="10">
        <v>1820.3149</v>
      </c>
      <c r="C11" s="11">
        <v>18</v>
      </c>
      <c r="D11" s="11">
        <v>271</v>
      </c>
      <c r="E11" s="11">
        <v>4591</v>
      </c>
      <c r="F11" s="11">
        <v>163163</v>
      </c>
      <c r="G11" s="11">
        <v>560163</v>
      </c>
      <c r="H11" s="12">
        <v>2.44</v>
      </c>
      <c r="I11" s="11">
        <v>292522</v>
      </c>
      <c r="J11" s="11">
        <v>267641</v>
      </c>
      <c r="K11" s="12">
        <v>109.3</v>
      </c>
      <c r="L11" s="12">
        <v>3.43</v>
      </c>
      <c r="M11" s="12">
        <v>307.73</v>
      </c>
      <c r="N11" s="43"/>
      <c r="O11" s="43"/>
      <c r="P11" s="43"/>
      <c r="Q11" s="43"/>
      <c r="R11" s="43"/>
      <c r="S11" s="43"/>
      <c r="T11" s="43"/>
      <c r="U11" s="43"/>
      <c r="V11" s="43"/>
      <c r="W11" s="43"/>
      <c r="X11" s="43"/>
      <c r="Y11" s="43"/>
      <c r="Z11" s="43"/>
    </row>
    <row r="12" spans="1:26" ht="12">
      <c r="A12" s="74" t="s">
        <v>313</v>
      </c>
      <c r="B12" s="10">
        <v>2051.4712</v>
      </c>
      <c r="C12" s="11">
        <v>21</v>
      </c>
      <c r="D12" s="11">
        <v>411</v>
      </c>
      <c r="E12" s="11">
        <v>7712</v>
      </c>
      <c r="F12" s="11">
        <v>442923</v>
      </c>
      <c r="G12" s="11">
        <v>1550896</v>
      </c>
      <c r="H12" s="12">
        <v>6.76</v>
      </c>
      <c r="I12" s="11">
        <v>789358</v>
      </c>
      <c r="J12" s="11">
        <v>761538</v>
      </c>
      <c r="K12" s="12">
        <v>103.65</v>
      </c>
      <c r="L12" s="12">
        <v>3.5</v>
      </c>
      <c r="M12" s="12">
        <v>755.99</v>
      </c>
      <c r="N12" s="43"/>
      <c r="O12" s="43"/>
      <c r="P12" s="43"/>
      <c r="Q12" s="43"/>
      <c r="R12" s="43"/>
      <c r="S12" s="43"/>
      <c r="T12" s="43"/>
      <c r="U12" s="43"/>
      <c r="V12" s="43"/>
      <c r="W12" s="43"/>
      <c r="X12" s="43"/>
      <c r="Y12" s="43"/>
      <c r="Z12" s="43"/>
    </row>
    <row r="13" spans="1:26" ht="12">
      <c r="A13" s="74" t="s">
        <v>314</v>
      </c>
      <c r="B13" s="10">
        <v>1074.396</v>
      </c>
      <c r="C13" s="11">
        <v>26</v>
      </c>
      <c r="D13" s="11">
        <v>589</v>
      </c>
      <c r="E13" s="11">
        <v>9047</v>
      </c>
      <c r="F13" s="11">
        <v>348265</v>
      </c>
      <c r="G13" s="11">
        <v>1314354</v>
      </c>
      <c r="H13" s="12">
        <v>5.72</v>
      </c>
      <c r="I13" s="11">
        <v>677590</v>
      </c>
      <c r="J13" s="11">
        <v>636764</v>
      </c>
      <c r="K13" s="12">
        <v>106.41</v>
      </c>
      <c r="L13" s="12">
        <v>3.77</v>
      </c>
      <c r="M13" s="12">
        <v>1223.34</v>
      </c>
      <c r="N13" s="43"/>
      <c r="O13" s="43"/>
      <c r="P13" s="43"/>
      <c r="Q13" s="43"/>
      <c r="R13" s="43"/>
      <c r="S13" s="43"/>
      <c r="T13" s="43"/>
      <c r="U13" s="43"/>
      <c r="V13" s="43"/>
      <c r="W13" s="43"/>
      <c r="X13" s="43"/>
      <c r="Y13" s="43"/>
      <c r="Z13" s="43"/>
    </row>
    <row r="14" spans="1:26" ht="12">
      <c r="A14" s="74" t="s">
        <v>315</v>
      </c>
      <c r="B14" s="10">
        <v>4106.436</v>
      </c>
      <c r="C14" s="11">
        <v>13</v>
      </c>
      <c r="D14" s="11">
        <v>261</v>
      </c>
      <c r="E14" s="11">
        <v>4251</v>
      </c>
      <c r="F14" s="11">
        <v>164152</v>
      </c>
      <c r="G14" s="11">
        <v>533717</v>
      </c>
      <c r="H14" s="12">
        <v>2.32</v>
      </c>
      <c r="I14" s="11">
        <v>276368</v>
      </c>
      <c r="J14" s="11">
        <v>257349</v>
      </c>
      <c r="K14" s="12">
        <v>107.39</v>
      </c>
      <c r="L14" s="12">
        <v>3.25</v>
      </c>
      <c r="M14" s="12">
        <v>129.97</v>
      </c>
      <c r="N14" s="43"/>
      <c r="O14" s="43"/>
      <c r="P14" s="43"/>
      <c r="Q14" s="43"/>
      <c r="R14" s="43"/>
      <c r="S14" s="43"/>
      <c r="T14" s="43"/>
      <c r="U14" s="43"/>
      <c r="V14" s="43"/>
      <c r="W14" s="43"/>
      <c r="X14" s="43"/>
      <c r="Y14" s="43"/>
      <c r="Z14" s="43"/>
    </row>
    <row r="15" spans="1:26" ht="12">
      <c r="A15" s="74" t="s">
        <v>316</v>
      </c>
      <c r="B15" s="10">
        <v>1290.8326</v>
      </c>
      <c r="C15" s="11">
        <v>20</v>
      </c>
      <c r="D15" s="11">
        <v>387</v>
      </c>
      <c r="E15" s="11">
        <v>6364</v>
      </c>
      <c r="F15" s="11">
        <v>218962</v>
      </c>
      <c r="G15" s="11">
        <v>725672</v>
      </c>
      <c r="H15" s="12">
        <v>3.16</v>
      </c>
      <c r="I15" s="11">
        <v>381078</v>
      </c>
      <c r="J15" s="11">
        <v>344594</v>
      </c>
      <c r="K15" s="12">
        <v>110.59</v>
      </c>
      <c r="L15" s="12">
        <v>3.31</v>
      </c>
      <c r="M15" s="12">
        <v>562.17</v>
      </c>
      <c r="N15" s="43"/>
      <c r="O15" s="43"/>
      <c r="P15" s="43"/>
      <c r="Q15" s="43"/>
      <c r="R15" s="43"/>
      <c r="S15" s="43"/>
      <c r="T15" s="43"/>
      <c r="U15" s="43"/>
      <c r="V15" s="43"/>
      <c r="W15" s="43"/>
      <c r="X15" s="43"/>
      <c r="Y15" s="43"/>
      <c r="Z15" s="43"/>
    </row>
    <row r="16" spans="1:26" ht="12">
      <c r="A16" s="74" t="s">
        <v>317</v>
      </c>
      <c r="B16" s="10">
        <v>1901.675</v>
      </c>
      <c r="C16" s="11">
        <v>18</v>
      </c>
      <c r="D16" s="11">
        <v>357</v>
      </c>
      <c r="E16" s="11">
        <v>5319</v>
      </c>
      <c r="F16" s="11">
        <v>168916</v>
      </c>
      <c r="G16" s="11">
        <v>551345</v>
      </c>
      <c r="H16" s="12">
        <v>2.4</v>
      </c>
      <c r="I16" s="11">
        <v>289202</v>
      </c>
      <c r="J16" s="11">
        <v>262143</v>
      </c>
      <c r="K16" s="12">
        <v>110.32</v>
      </c>
      <c r="L16" s="12">
        <v>3.26</v>
      </c>
      <c r="M16" s="12">
        <v>289.93</v>
      </c>
      <c r="N16" s="43"/>
      <c r="O16" s="43"/>
      <c r="P16" s="43"/>
      <c r="Q16" s="43"/>
      <c r="R16" s="43"/>
      <c r="S16" s="43"/>
      <c r="T16" s="43"/>
      <c r="U16" s="43"/>
      <c r="V16" s="43"/>
      <c r="W16" s="43"/>
      <c r="X16" s="43"/>
      <c r="Y16" s="43"/>
      <c r="Z16" s="43"/>
    </row>
    <row r="17" spans="1:26" ht="12">
      <c r="A17" s="74" t="s">
        <v>318</v>
      </c>
      <c r="B17" s="10">
        <v>2016.0075</v>
      </c>
      <c r="C17" s="11">
        <v>31</v>
      </c>
      <c r="D17" s="11">
        <v>521</v>
      </c>
      <c r="E17" s="11">
        <v>9723</v>
      </c>
      <c r="F17" s="11">
        <v>353149</v>
      </c>
      <c r="G17" s="11">
        <v>1105403</v>
      </c>
      <c r="H17" s="12">
        <v>4.81</v>
      </c>
      <c r="I17" s="11">
        <v>567059</v>
      </c>
      <c r="J17" s="11">
        <v>538344</v>
      </c>
      <c r="K17" s="12">
        <v>105.33</v>
      </c>
      <c r="L17" s="12">
        <v>3.13</v>
      </c>
      <c r="M17" s="12">
        <v>548.31</v>
      </c>
      <c r="N17" s="43"/>
      <c r="O17" s="43"/>
      <c r="P17" s="43"/>
      <c r="Q17" s="43"/>
      <c r="R17" s="43"/>
      <c r="S17" s="43"/>
      <c r="T17" s="43"/>
      <c r="U17" s="43"/>
      <c r="V17" s="43"/>
      <c r="W17" s="43"/>
      <c r="X17" s="43"/>
      <c r="Y17" s="43"/>
      <c r="Z17" s="43"/>
    </row>
    <row r="18" spans="1:26" ht="12">
      <c r="A18" s="74" t="s">
        <v>319</v>
      </c>
      <c r="B18" s="10">
        <v>2792.6744</v>
      </c>
      <c r="C18" s="11">
        <v>27</v>
      </c>
      <c r="D18" s="11">
        <v>441</v>
      </c>
      <c r="E18" s="11">
        <v>9353</v>
      </c>
      <c r="F18" s="11">
        <v>414985</v>
      </c>
      <c r="G18" s="11">
        <v>1244313</v>
      </c>
      <c r="H18" s="12">
        <v>5.42</v>
      </c>
      <c r="I18" s="11">
        <v>640859</v>
      </c>
      <c r="J18" s="11">
        <v>603454</v>
      </c>
      <c r="K18" s="12">
        <v>106.2</v>
      </c>
      <c r="L18" s="12">
        <v>3</v>
      </c>
      <c r="M18" s="12">
        <v>445.56</v>
      </c>
      <c r="N18" s="43"/>
      <c r="O18" s="43"/>
      <c r="P18" s="43"/>
      <c r="Q18" s="43"/>
      <c r="R18" s="43"/>
      <c r="S18" s="43"/>
      <c r="T18" s="43"/>
      <c r="U18" s="43"/>
      <c r="V18" s="43"/>
      <c r="W18" s="43"/>
      <c r="X18" s="43"/>
      <c r="Y18" s="43"/>
      <c r="Z18" s="43"/>
    </row>
    <row r="19" spans="1:26" ht="12">
      <c r="A19" s="74" t="s">
        <v>320</v>
      </c>
      <c r="B19" s="10">
        <v>2775.6003</v>
      </c>
      <c r="C19" s="11">
        <v>33</v>
      </c>
      <c r="D19" s="11">
        <v>464</v>
      </c>
      <c r="E19" s="11">
        <v>7465</v>
      </c>
      <c r="F19" s="11">
        <v>266942</v>
      </c>
      <c r="G19" s="11">
        <v>889563</v>
      </c>
      <c r="H19" s="12">
        <v>3.87</v>
      </c>
      <c r="I19" s="11">
        <v>459947</v>
      </c>
      <c r="J19" s="11">
        <v>429616</v>
      </c>
      <c r="K19" s="12">
        <v>107.06</v>
      </c>
      <c r="L19" s="12">
        <v>3.33</v>
      </c>
      <c r="M19" s="12">
        <v>320.49</v>
      </c>
      <c r="N19" s="43"/>
      <c r="O19" s="43"/>
      <c r="P19" s="43"/>
      <c r="Q19" s="43"/>
      <c r="R19" s="43"/>
      <c r="S19" s="43"/>
      <c r="T19" s="43"/>
      <c r="U19" s="43"/>
      <c r="V19" s="43"/>
      <c r="W19" s="43"/>
      <c r="X19" s="43"/>
      <c r="Y19" s="43"/>
      <c r="Z19" s="43"/>
    </row>
    <row r="20" spans="1:26" ht="12">
      <c r="A20" s="74" t="s">
        <v>321</v>
      </c>
      <c r="B20" s="10">
        <v>3515.2526</v>
      </c>
      <c r="C20" s="11">
        <v>16</v>
      </c>
      <c r="D20" s="11">
        <v>147</v>
      </c>
      <c r="E20" s="11">
        <v>2708</v>
      </c>
      <c r="F20" s="11">
        <v>77892</v>
      </c>
      <c r="G20" s="11">
        <v>233660</v>
      </c>
      <c r="H20" s="12">
        <v>1.02</v>
      </c>
      <c r="I20" s="11">
        <v>123197</v>
      </c>
      <c r="J20" s="11">
        <v>110463</v>
      </c>
      <c r="K20" s="12">
        <v>111.53</v>
      </c>
      <c r="L20" s="12">
        <v>3</v>
      </c>
      <c r="M20" s="12">
        <v>66.47</v>
      </c>
      <c r="N20" s="43"/>
      <c r="O20" s="43"/>
      <c r="P20" s="43"/>
      <c r="Q20" s="43"/>
      <c r="R20" s="43"/>
      <c r="S20" s="43"/>
      <c r="T20" s="43"/>
      <c r="U20" s="43"/>
      <c r="V20" s="43"/>
      <c r="W20" s="43"/>
      <c r="X20" s="43"/>
      <c r="Y20" s="43"/>
      <c r="Z20" s="43"/>
    </row>
    <row r="21" spans="1:26" ht="12">
      <c r="A21" s="74" t="s">
        <v>322</v>
      </c>
      <c r="B21" s="10">
        <v>4628.5714</v>
      </c>
      <c r="C21" s="11">
        <v>13</v>
      </c>
      <c r="D21" s="11">
        <v>177</v>
      </c>
      <c r="E21" s="11">
        <v>3655</v>
      </c>
      <c r="F21" s="11">
        <v>116766</v>
      </c>
      <c r="G21" s="11">
        <v>343302</v>
      </c>
      <c r="H21" s="12">
        <v>1.5</v>
      </c>
      <c r="I21" s="11">
        <v>178376</v>
      </c>
      <c r="J21" s="11">
        <v>164926</v>
      </c>
      <c r="K21" s="12">
        <v>108.16</v>
      </c>
      <c r="L21" s="12">
        <v>2.94</v>
      </c>
      <c r="M21" s="12">
        <v>74.17</v>
      </c>
      <c r="N21" s="43"/>
      <c r="O21" s="43"/>
      <c r="P21" s="43"/>
      <c r="Q21" s="43"/>
      <c r="R21" s="43"/>
      <c r="S21" s="43"/>
      <c r="T21" s="43"/>
      <c r="U21" s="43"/>
      <c r="V21" s="43"/>
      <c r="W21" s="43"/>
      <c r="X21" s="43"/>
      <c r="Y21" s="43"/>
      <c r="Z21" s="43"/>
    </row>
    <row r="22" spans="1:26" ht="12">
      <c r="A22" s="74" t="s">
        <v>323</v>
      </c>
      <c r="B22" s="10">
        <v>126.8641</v>
      </c>
      <c r="C22" s="11">
        <v>6</v>
      </c>
      <c r="D22" s="11">
        <v>97</v>
      </c>
      <c r="E22" s="11">
        <v>1404</v>
      </c>
      <c r="F22" s="11">
        <v>30525</v>
      </c>
      <c r="G22" s="11">
        <v>92390</v>
      </c>
      <c r="H22" s="12">
        <v>0.4</v>
      </c>
      <c r="I22" s="11">
        <v>47705</v>
      </c>
      <c r="J22" s="11">
        <v>44685</v>
      </c>
      <c r="K22" s="12">
        <v>106.76</v>
      </c>
      <c r="L22" s="12">
        <v>3.03</v>
      </c>
      <c r="M22" s="12">
        <v>728.26</v>
      </c>
      <c r="N22" s="43"/>
      <c r="O22" s="43"/>
      <c r="P22" s="43"/>
      <c r="Q22" s="43"/>
      <c r="R22" s="43"/>
      <c r="S22" s="43"/>
      <c r="T22" s="43"/>
      <c r="U22" s="43"/>
      <c r="V22" s="43"/>
      <c r="W22" s="43"/>
      <c r="X22" s="43"/>
      <c r="Y22" s="43"/>
      <c r="Z22" s="43"/>
    </row>
    <row r="23" spans="1:26" ht="12">
      <c r="A23" s="74" t="s">
        <v>324</v>
      </c>
      <c r="B23" s="10">
        <v>132.7589</v>
      </c>
      <c r="C23" s="11">
        <v>7</v>
      </c>
      <c r="D23" s="11">
        <v>157</v>
      </c>
      <c r="E23" s="11">
        <v>3350</v>
      </c>
      <c r="F23" s="11">
        <v>142640</v>
      </c>
      <c r="G23" s="11">
        <v>390397</v>
      </c>
      <c r="H23" s="12">
        <v>1.7</v>
      </c>
      <c r="I23" s="11">
        <v>197788</v>
      </c>
      <c r="J23" s="11">
        <v>192609</v>
      </c>
      <c r="K23" s="12">
        <v>102.69</v>
      </c>
      <c r="L23" s="12">
        <v>2.74</v>
      </c>
      <c r="M23" s="12">
        <v>2940.65</v>
      </c>
      <c r="N23" s="43"/>
      <c r="O23" s="43"/>
      <c r="P23" s="43"/>
      <c r="Q23" s="43"/>
      <c r="R23" s="43"/>
      <c r="S23" s="43"/>
      <c r="T23" s="43"/>
      <c r="U23" s="43"/>
      <c r="V23" s="43"/>
      <c r="W23" s="43"/>
      <c r="X23" s="43"/>
      <c r="Y23" s="43"/>
      <c r="Z23" s="43"/>
    </row>
    <row r="24" spans="1:26" ht="12">
      <c r="A24" s="74" t="s">
        <v>325</v>
      </c>
      <c r="B24" s="10">
        <v>104.1526</v>
      </c>
      <c r="C24" s="11">
        <v>3</v>
      </c>
      <c r="D24" s="11">
        <v>120</v>
      </c>
      <c r="E24" s="11">
        <v>2165</v>
      </c>
      <c r="F24" s="11">
        <v>130420</v>
      </c>
      <c r="G24" s="11">
        <v>399035</v>
      </c>
      <c r="H24" s="12">
        <v>1.74</v>
      </c>
      <c r="I24" s="11">
        <v>199683</v>
      </c>
      <c r="J24" s="11">
        <v>199352</v>
      </c>
      <c r="K24" s="12">
        <v>100.17</v>
      </c>
      <c r="L24" s="12">
        <v>3.06</v>
      </c>
      <c r="M24" s="12">
        <v>3831.25</v>
      </c>
      <c r="N24" s="43"/>
      <c r="O24" s="43"/>
      <c r="P24" s="43"/>
      <c r="Q24" s="43"/>
      <c r="R24" s="43"/>
      <c r="S24" s="43"/>
      <c r="T24" s="43"/>
      <c r="U24" s="43"/>
      <c r="V24" s="43"/>
      <c r="W24" s="43"/>
      <c r="X24" s="43"/>
      <c r="Y24" s="43"/>
      <c r="Z24" s="43"/>
    </row>
    <row r="25" spans="1:26" ht="12">
      <c r="A25" s="74" t="s">
        <v>326</v>
      </c>
      <c r="B25" s="10">
        <v>163.4256</v>
      </c>
      <c r="C25" s="11">
        <v>8</v>
      </c>
      <c r="D25" s="11">
        <v>214</v>
      </c>
      <c r="E25" s="11">
        <v>5172</v>
      </c>
      <c r="F25" s="11">
        <v>361503</v>
      </c>
      <c r="G25" s="11">
        <v>1055898</v>
      </c>
      <c r="H25" s="12">
        <v>4.6</v>
      </c>
      <c r="I25" s="11">
        <v>516052</v>
      </c>
      <c r="J25" s="11">
        <v>539846</v>
      </c>
      <c r="K25" s="12">
        <v>95.59</v>
      </c>
      <c r="L25" s="12">
        <v>2.92</v>
      </c>
      <c r="M25" s="12">
        <v>6461.03</v>
      </c>
      <c r="N25" s="43"/>
      <c r="O25" s="43"/>
      <c r="P25" s="43"/>
      <c r="Q25" s="43"/>
      <c r="R25" s="43"/>
      <c r="S25" s="43"/>
      <c r="T25" s="43"/>
      <c r="U25" s="43"/>
      <c r="V25" s="43"/>
      <c r="W25" s="43"/>
      <c r="X25" s="43"/>
      <c r="Y25" s="43"/>
      <c r="Z25" s="43"/>
    </row>
    <row r="26" spans="1:26" ht="12">
      <c r="A26" s="74" t="s">
        <v>327</v>
      </c>
      <c r="B26" s="10">
        <v>60.0256</v>
      </c>
      <c r="C26" s="11">
        <v>2</v>
      </c>
      <c r="D26" s="11">
        <v>108</v>
      </c>
      <c r="E26" s="11">
        <v>1778</v>
      </c>
      <c r="F26" s="11">
        <v>91065</v>
      </c>
      <c r="G26" s="11">
        <v>273075</v>
      </c>
      <c r="H26" s="12">
        <v>1.19</v>
      </c>
      <c r="I26" s="11">
        <v>135112</v>
      </c>
      <c r="J26" s="11">
        <v>137963</v>
      </c>
      <c r="K26" s="12">
        <v>97.93</v>
      </c>
      <c r="L26" s="12">
        <v>3</v>
      </c>
      <c r="M26" s="12">
        <v>4549.31</v>
      </c>
      <c r="N26" s="43"/>
      <c r="O26" s="43"/>
      <c r="P26" s="43"/>
      <c r="Q26" s="43"/>
      <c r="R26" s="43"/>
      <c r="S26" s="43"/>
      <c r="T26" s="43"/>
      <c r="U26" s="43"/>
      <c r="V26" s="43"/>
      <c r="W26" s="43"/>
      <c r="X26" s="43"/>
      <c r="Y26" s="43"/>
      <c r="Z26" s="43"/>
    </row>
    <row r="27" spans="1:26" s="9" customFormat="1" ht="12" customHeight="1">
      <c r="A27" s="74" t="s">
        <v>328</v>
      </c>
      <c r="B27" s="10">
        <v>175.6456</v>
      </c>
      <c r="C27" s="11">
        <v>6</v>
      </c>
      <c r="D27" s="11">
        <v>233</v>
      </c>
      <c r="E27" s="11">
        <v>5040</v>
      </c>
      <c r="F27" s="11">
        <v>256996</v>
      </c>
      <c r="G27" s="11">
        <v>764658</v>
      </c>
      <c r="H27" s="12">
        <v>3.33</v>
      </c>
      <c r="I27" s="11">
        <v>380337</v>
      </c>
      <c r="J27" s="11">
        <v>384321</v>
      </c>
      <c r="K27" s="12">
        <v>98.96</v>
      </c>
      <c r="L27" s="12">
        <v>2.98</v>
      </c>
      <c r="M27" s="12">
        <v>4353.41</v>
      </c>
      <c r="N27" s="8"/>
      <c r="O27" s="8"/>
      <c r="P27" s="8"/>
      <c r="Q27" s="8"/>
      <c r="R27" s="8"/>
      <c r="S27" s="8"/>
      <c r="T27" s="8"/>
      <c r="U27" s="8"/>
      <c r="V27" s="8"/>
      <c r="W27" s="8"/>
      <c r="X27" s="8"/>
      <c r="Y27" s="8"/>
      <c r="Z27" s="8"/>
    </row>
    <row r="28" spans="1:26" s="9" customFormat="1" ht="12" customHeight="1">
      <c r="A28" s="64" t="s">
        <v>329</v>
      </c>
      <c r="B28" s="40">
        <v>271.7997</v>
      </c>
      <c r="C28" s="41">
        <v>12</v>
      </c>
      <c r="D28" s="41">
        <v>449</v>
      </c>
      <c r="E28" s="41">
        <v>9485</v>
      </c>
      <c r="F28" s="41">
        <v>947745</v>
      </c>
      <c r="G28" s="41">
        <v>2629269</v>
      </c>
      <c r="H28" s="42">
        <v>11.45</v>
      </c>
      <c r="I28" s="41">
        <v>1277556</v>
      </c>
      <c r="J28" s="41">
        <v>1351713</v>
      </c>
      <c r="K28" s="42">
        <v>94.51</v>
      </c>
      <c r="L28" s="42">
        <v>2.77</v>
      </c>
      <c r="M28" s="42">
        <v>9673.55</v>
      </c>
      <c r="N28" s="8"/>
      <c r="O28" s="8"/>
      <c r="P28" s="8"/>
      <c r="Q28" s="8"/>
      <c r="R28" s="8"/>
      <c r="S28" s="8"/>
      <c r="T28" s="8"/>
      <c r="U28" s="8"/>
      <c r="V28" s="8"/>
      <c r="W28" s="8"/>
      <c r="X28" s="8"/>
      <c r="Y28" s="8"/>
      <c r="Z28" s="8"/>
    </row>
    <row r="29" spans="1:26" s="9" customFormat="1" ht="12" customHeight="1">
      <c r="A29" s="64" t="s">
        <v>330</v>
      </c>
      <c r="B29" s="78">
        <v>153.5927</v>
      </c>
      <c r="C29" s="41">
        <v>11</v>
      </c>
      <c r="D29" s="41">
        <v>459</v>
      </c>
      <c r="E29" s="41">
        <v>8406</v>
      </c>
      <c r="F29" s="41">
        <v>560921</v>
      </c>
      <c r="G29" s="41">
        <v>1520555</v>
      </c>
      <c r="H29" s="42">
        <v>6.62</v>
      </c>
      <c r="I29" s="41">
        <v>756607</v>
      </c>
      <c r="J29" s="41">
        <v>763948</v>
      </c>
      <c r="K29" s="42">
        <v>99.04</v>
      </c>
      <c r="L29" s="42">
        <v>2.71</v>
      </c>
      <c r="M29" s="42">
        <v>9899.92</v>
      </c>
      <c r="N29" s="8"/>
      <c r="O29" s="8"/>
      <c r="P29" s="8"/>
      <c r="Q29" s="8"/>
      <c r="R29" s="8"/>
      <c r="S29" s="8"/>
      <c r="T29" s="8"/>
      <c r="U29" s="8"/>
      <c r="V29" s="8"/>
      <c r="W29" s="8"/>
      <c r="X29" s="8"/>
      <c r="Y29" s="8"/>
      <c r="Z29" s="8"/>
    </row>
    <row r="30" spans="1:26" ht="12" customHeight="1">
      <c r="A30" s="64" t="s">
        <v>164</v>
      </c>
      <c r="B30" s="40">
        <v>180.456</v>
      </c>
      <c r="C30" s="41">
        <v>10</v>
      </c>
      <c r="D30" s="41">
        <v>59</v>
      </c>
      <c r="E30" s="41">
        <v>893</v>
      </c>
      <c r="F30" s="41">
        <v>31242</v>
      </c>
      <c r="G30" s="41">
        <v>91493</v>
      </c>
      <c r="H30" s="42">
        <v>0.4</v>
      </c>
      <c r="I30" s="41">
        <v>49215</v>
      </c>
      <c r="J30" s="41">
        <v>42278</v>
      </c>
      <c r="K30" s="42">
        <v>116.41</v>
      </c>
      <c r="L30" s="42">
        <v>2.93</v>
      </c>
      <c r="M30" s="42">
        <v>507.01</v>
      </c>
      <c r="N30" s="43"/>
      <c r="O30" s="43"/>
      <c r="P30" s="43"/>
      <c r="Q30" s="43"/>
      <c r="R30" s="43"/>
      <c r="S30" s="43"/>
      <c r="T30" s="43"/>
      <c r="U30" s="43"/>
      <c r="V30" s="43"/>
      <c r="W30" s="43"/>
      <c r="X30" s="43"/>
      <c r="Y30" s="43"/>
      <c r="Z30" s="43"/>
    </row>
    <row r="31" spans="1:26" ht="12" customHeight="1">
      <c r="A31" s="74" t="s">
        <v>331</v>
      </c>
      <c r="B31" s="10">
        <v>151.656</v>
      </c>
      <c r="C31" s="11">
        <v>6</v>
      </c>
      <c r="D31" s="11">
        <v>37</v>
      </c>
      <c r="E31" s="11">
        <v>756</v>
      </c>
      <c r="F31" s="11">
        <v>29315</v>
      </c>
      <c r="G31" s="11">
        <v>81547</v>
      </c>
      <c r="H31" s="12">
        <v>0.36</v>
      </c>
      <c r="I31" s="11">
        <v>43399</v>
      </c>
      <c r="J31" s="11">
        <v>38148</v>
      </c>
      <c r="K31" s="12">
        <v>113.76</v>
      </c>
      <c r="L31" s="12">
        <v>2.78</v>
      </c>
      <c r="M31" s="12">
        <v>537.71</v>
      </c>
      <c r="N31" s="43"/>
      <c r="O31" s="43"/>
      <c r="P31" s="43"/>
      <c r="Q31" s="43"/>
      <c r="R31" s="43"/>
      <c r="S31" s="43"/>
      <c r="T31" s="43"/>
      <c r="U31" s="43"/>
      <c r="V31" s="43"/>
      <c r="W31" s="43"/>
      <c r="X31" s="43"/>
      <c r="Y31" s="43"/>
      <c r="Z31" s="43"/>
    </row>
    <row r="32" spans="1:26" ht="12">
      <c r="A32" s="75" t="s">
        <v>332</v>
      </c>
      <c r="B32" s="37">
        <v>28.8</v>
      </c>
      <c r="C32" s="38">
        <v>4</v>
      </c>
      <c r="D32" s="38">
        <v>22</v>
      </c>
      <c r="E32" s="38">
        <v>137</v>
      </c>
      <c r="F32" s="38">
        <v>1927</v>
      </c>
      <c r="G32" s="38">
        <v>9946</v>
      </c>
      <c r="H32" s="39">
        <v>0.04</v>
      </c>
      <c r="I32" s="38">
        <v>5816</v>
      </c>
      <c r="J32" s="38">
        <v>4130</v>
      </c>
      <c r="K32" s="39">
        <v>140.82</v>
      </c>
      <c r="L32" s="39">
        <v>5.16</v>
      </c>
      <c r="M32" s="39">
        <v>345.35</v>
      </c>
      <c r="N32" s="43"/>
      <c r="O32" s="43"/>
      <c r="P32" s="43"/>
      <c r="Q32" s="43"/>
      <c r="R32" s="43"/>
      <c r="S32" s="43"/>
      <c r="T32" s="43"/>
      <c r="U32" s="43"/>
      <c r="V32" s="43"/>
      <c r="W32" s="43"/>
      <c r="X32" s="43"/>
      <c r="Y32" s="43"/>
      <c r="Z32" s="43"/>
    </row>
    <row r="33" spans="1:26" s="9" customFormat="1" ht="12" customHeight="1">
      <c r="A33" s="91" t="s">
        <v>362</v>
      </c>
      <c r="B33" s="92">
        <v>2.38</v>
      </c>
      <c r="C33" s="93">
        <v>0</v>
      </c>
      <c r="D33" s="93">
        <v>0</v>
      </c>
      <c r="E33" s="93">
        <v>0</v>
      </c>
      <c r="F33" s="93">
        <v>0</v>
      </c>
      <c r="G33" s="93">
        <v>0</v>
      </c>
      <c r="H33" s="93">
        <v>0</v>
      </c>
      <c r="I33" s="93">
        <v>0</v>
      </c>
      <c r="J33" s="93">
        <v>0</v>
      </c>
      <c r="K33" s="93">
        <v>0</v>
      </c>
      <c r="L33" s="93">
        <v>0</v>
      </c>
      <c r="M33" s="93">
        <v>0</v>
      </c>
      <c r="N33" s="8"/>
      <c r="O33" s="8"/>
      <c r="P33" s="8"/>
      <c r="Q33" s="8"/>
      <c r="R33" s="8"/>
      <c r="S33" s="8"/>
      <c r="T33" s="8"/>
      <c r="U33" s="8"/>
      <c r="V33" s="8"/>
      <c r="W33" s="8"/>
      <c r="X33" s="8"/>
      <c r="Y33" s="8"/>
      <c r="Z33" s="8"/>
    </row>
    <row r="34" spans="1:26" s="9" customFormat="1" ht="12" customHeight="1" thickBot="1">
      <c r="A34" s="91" t="s">
        <v>363</v>
      </c>
      <c r="B34" s="92">
        <v>0.4896</v>
      </c>
      <c r="C34" s="93">
        <v>0</v>
      </c>
      <c r="D34" s="93">
        <v>0</v>
      </c>
      <c r="E34" s="93">
        <v>0</v>
      </c>
      <c r="F34" s="93">
        <v>0</v>
      </c>
      <c r="G34" s="93">
        <v>0</v>
      </c>
      <c r="H34" s="93">
        <v>0</v>
      </c>
      <c r="I34" s="93">
        <v>0</v>
      </c>
      <c r="J34" s="93">
        <v>0</v>
      </c>
      <c r="K34" s="93">
        <v>0</v>
      </c>
      <c r="L34" s="93">
        <v>0</v>
      </c>
      <c r="M34" s="93">
        <v>0</v>
      </c>
      <c r="N34" s="8"/>
      <c r="O34" s="8"/>
      <c r="P34" s="8"/>
      <c r="Q34" s="8"/>
      <c r="R34" s="8"/>
      <c r="S34" s="8"/>
      <c r="T34" s="8"/>
      <c r="U34" s="8"/>
      <c r="V34" s="8"/>
      <c r="W34" s="8"/>
      <c r="X34" s="8"/>
      <c r="Y34" s="8"/>
      <c r="Z34" s="8"/>
    </row>
    <row r="35" spans="1:26" s="9" customFormat="1" ht="15" customHeight="1" thickTop="1">
      <c r="A35" s="150" t="s">
        <v>607</v>
      </c>
      <c r="B35" s="151"/>
      <c r="C35" s="151"/>
      <c r="D35" s="151"/>
      <c r="E35" s="151"/>
      <c r="F35" s="151"/>
      <c r="G35" s="151"/>
      <c r="H35" s="151"/>
      <c r="I35" s="151"/>
      <c r="J35" s="151"/>
      <c r="K35" s="151"/>
      <c r="L35" s="151"/>
      <c r="M35" s="151"/>
      <c r="N35" s="8"/>
      <c r="O35" s="8"/>
      <c r="P35" s="8"/>
      <c r="Q35" s="8"/>
      <c r="R35" s="8"/>
      <c r="S35" s="8"/>
      <c r="T35" s="8"/>
      <c r="U35" s="8"/>
      <c r="V35" s="8"/>
      <c r="W35" s="8"/>
      <c r="X35" s="8"/>
      <c r="Y35" s="8"/>
      <c r="Z35" s="8"/>
    </row>
    <row r="36" spans="1:26" ht="12">
      <c r="A36" s="66" t="s">
        <v>131</v>
      </c>
      <c r="B36" s="30">
        <f aca="true" t="shared" si="0" ref="B36:G36">SUM(B$28,B$23:B$24,B$7:B$10)</f>
        <v>7353.3939</v>
      </c>
      <c r="C36" s="31">
        <f t="shared" si="0"/>
        <v>89</v>
      </c>
      <c r="D36" s="31">
        <f t="shared" si="0"/>
        <v>2630</v>
      </c>
      <c r="E36" s="31">
        <f t="shared" si="0"/>
        <v>54461</v>
      </c>
      <c r="F36" s="31">
        <f t="shared" si="0"/>
        <v>3444082</v>
      </c>
      <c r="G36" s="32">
        <f t="shared" si="0"/>
        <v>10107903</v>
      </c>
      <c r="H36" s="33">
        <f>G36/G51*100</f>
        <v>44.20327017251642</v>
      </c>
      <c r="I36" s="31">
        <f>SUM(I$28,I$23:I$24,I$7:I$10)</f>
        <v>5048183</v>
      </c>
      <c r="J36" s="31">
        <f>SUM(J$28,J$23:J$24,J$7:J$10)</f>
        <v>5059720</v>
      </c>
      <c r="K36" s="33">
        <f>I36/J36*100</f>
        <v>99.77198342991312</v>
      </c>
      <c r="L36" s="33">
        <f>G36/F36</f>
        <v>2.9348613070188225</v>
      </c>
      <c r="M36" s="33">
        <f>G36/B36</f>
        <v>1374.5901739331548</v>
      </c>
      <c r="N36" s="43"/>
      <c r="O36" s="43"/>
      <c r="P36" s="43"/>
      <c r="Q36" s="43"/>
      <c r="R36" s="43"/>
      <c r="S36" s="43"/>
      <c r="T36" s="43"/>
      <c r="U36" s="43"/>
      <c r="V36" s="43"/>
      <c r="W36" s="43"/>
      <c r="X36" s="43"/>
      <c r="Y36" s="43"/>
      <c r="Z36" s="43"/>
    </row>
    <row r="37" spans="1:26" ht="12">
      <c r="A37" s="67" t="s">
        <v>133</v>
      </c>
      <c r="B37" s="30">
        <f aca="true" t="shared" si="1" ref="B37:G37">SUM(B$25,B$11:B$15)</f>
        <v>10506.876299999998</v>
      </c>
      <c r="C37" s="31">
        <f t="shared" si="1"/>
        <v>106</v>
      </c>
      <c r="D37" s="31">
        <f t="shared" si="1"/>
        <v>2133</v>
      </c>
      <c r="E37" s="31">
        <f t="shared" si="1"/>
        <v>37137</v>
      </c>
      <c r="F37" s="31">
        <f t="shared" si="1"/>
        <v>1698968</v>
      </c>
      <c r="G37" s="32">
        <f t="shared" si="1"/>
        <v>5740700</v>
      </c>
      <c r="H37" s="33">
        <f>G37/G51*100</f>
        <v>25.10488209862768</v>
      </c>
      <c r="I37" s="31">
        <f>SUM(I$25,I$11:I$15)</f>
        <v>2932968</v>
      </c>
      <c r="J37" s="31">
        <f>SUM(J$25,J$11:J$15)</f>
        <v>2807732</v>
      </c>
      <c r="K37" s="33">
        <f>I37/J37*100</f>
        <v>104.46039721739824</v>
      </c>
      <c r="L37" s="33">
        <f>G37/F37</f>
        <v>3.3789335643755503</v>
      </c>
      <c r="M37" s="33">
        <f>G37/B37</f>
        <v>546.3755198107739</v>
      </c>
      <c r="N37" s="43"/>
      <c r="O37" s="43"/>
      <c r="P37" s="43"/>
      <c r="Q37" s="43"/>
      <c r="R37" s="43"/>
      <c r="S37" s="43"/>
      <c r="T37" s="43"/>
      <c r="U37" s="43"/>
      <c r="V37" s="43"/>
      <c r="W37" s="43"/>
      <c r="X37" s="43"/>
      <c r="Y37" s="43"/>
      <c r="Z37" s="43"/>
    </row>
    <row r="38" spans="1:26" ht="12">
      <c r="A38" s="67" t="s">
        <v>132</v>
      </c>
      <c r="B38" s="30">
        <f aca="true" t="shared" si="2" ref="B38:G38">SUM(B$26:B$27,B$29,B$16:B$19,B$22)</f>
        <v>10002.0852</v>
      </c>
      <c r="C38" s="31">
        <f t="shared" si="2"/>
        <v>134</v>
      </c>
      <c r="D38" s="31">
        <f t="shared" si="2"/>
        <v>2680</v>
      </c>
      <c r="E38" s="31">
        <f t="shared" si="2"/>
        <v>48488</v>
      </c>
      <c r="F38" s="31">
        <f t="shared" si="2"/>
        <v>2143499</v>
      </c>
      <c r="G38" s="32">
        <f t="shared" si="2"/>
        <v>6441302</v>
      </c>
      <c r="H38" s="33">
        <f>G38/G51*100</f>
        <v>28.168712399473</v>
      </c>
      <c r="I38" s="31">
        <f>SUM(I$26:I$27,I$29,I$16:I$19,I$22)</f>
        <v>3276828</v>
      </c>
      <c r="J38" s="31">
        <f>SUM(J$26:J$27,J$29,J$16:J$19,J$22)</f>
        <v>3164474</v>
      </c>
      <c r="K38" s="33">
        <f>I38/J38*100</f>
        <v>103.55047947937004</v>
      </c>
      <c r="L38" s="33">
        <f>G38/F38</f>
        <v>3.005040823438686</v>
      </c>
      <c r="M38" s="33">
        <f>G38/B38</f>
        <v>643.9959139720186</v>
      </c>
      <c r="N38" s="43"/>
      <c r="O38" s="43"/>
      <c r="P38" s="43"/>
      <c r="Q38" s="43"/>
      <c r="R38" s="43"/>
      <c r="S38" s="43"/>
      <c r="T38" s="43"/>
      <c r="U38" s="43"/>
      <c r="V38" s="43"/>
      <c r="W38" s="43"/>
      <c r="X38" s="43"/>
      <c r="Y38" s="43"/>
      <c r="Z38" s="43"/>
    </row>
    <row r="39" spans="1:26" ht="12">
      <c r="A39" s="67" t="s">
        <v>135</v>
      </c>
      <c r="B39" s="34">
        <f aca="true" t="shared" si="3" ref="B39:G39">SUM(B$20:B$21)</f>
        <v>8143.824</v>
      </c>
      <c r="C39" s="35">
        <f t="shared" si="3"/>
        <v>29</v>
      </c>
      <c r="D39" s="35">
        <f t="shared" si="3"/>
        <v>324</v>
      </c>
      <c r="E39" s="35">
        <f t="shared" si="3"/>
        <v>6363</v>
      </c>
      <c r="F39" s="35">
        <f t="shared" si="3"/>
        <v>194658</v>
      </c>
      <c r="G39" s="36">
        <f t="shared" si="3"/>
        <v>576962</v>
      </c>
      <c r="H39" s="33">
        <f>G39/G51*100</f>
        <v>2.5231353293829013</v>
      </c>
      <c r="I39" s="35">
        <f>SUM(I$20:I$21)</f>
        <v>301573</v>
      </c>
      <c r="J39" s="35">
        <f>SUM(J$20:J$21)</f>
        <v>275389</v>
      </c>
      <c r="K39" s="33">
        <f>I39/J39*100</f>
        <v>109.50800504014322</v>
      </c>
      <c r="L39" s="33">
        <f>G39/F39</f>
        <v>2.963977848328864</v>
      </c>
      <c r="M39" s="33">
        <f>G39/B39</f>
        <v>70.84657035810204</v>
      </c>
      <c r="N39" s="43"/>
      <c r="O39" s="43"/>
      <c r="P39" s="43"/>
      <c r="Q39" s="43"/>
      <c r="R39" s="43"/>
      <c r="S39" s="43"/>
      <c r="T39" s="43"/>
      <c r="U39" s="43"/>
      <c r="V39" s="43"/>
      <c r="W39" s="43"/>
      <c r="X39" s="43"/>
      <c r="Y39" s="43"/>
      <c r="Z39" s="43"/>
    </row>
    <row r="40" spans="1:26" ht="12">
      <c r="A40" s="14" t="s">
        <v>227</v>
      </c>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spans="1:26" ht="12">
      <c r="A41" s="14" t="s">
        <v>228</v>
      </c>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spans="1:26" ht="12">
      <c r="A42" s="14" t="s">
        <v>229</v>
      </c>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spans="1:26" ht="12">
      <c r="A43" s="14" t="s">
        <v>230</v>
      </c>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spans="1:26" ht="12">
      <c r="A44" s="80" t="s">
        <v>333</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26" ht="12">
      <c r="A45" s="80" t="s">
        <v>334</v>
      </c>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spans="1:26" ht="12">
      <c r="A46" s="108" t="s">
        <v>596</v>
      </c>
      <c r="B46" s="43"/>
      <c r="C46" s="43"/>
      <c r="D46" s="43"/>
      <c r="E46" s="43"/>
      <c r="F46" s="43"/>
      <c r="G46" s="43"/>
      <c r="H46" s="43"/>
      <c r="I46" s="43"/>
      <c r="J46" s="43"/>
      <c r="K46" s="43"/>
      <c r="L46" s="43"/>
      <c r="M46" s="43"/>
      <c r="N46" s="43"/>
      <c r="O46" s="43"/>
      <c r="P46" s="43"/>
      <c r="Q46" s="43"/>
      <c r="R46" s="43"/>
      <c r="S46" s="43"/>
      <c r="T46" s="43"/>
      <c r="U46" s="43"/>
      <c r="V46" s="43"/>
      <c r="W46" s="43"/>
      <c r="X46" s="43"/>
      <c r="Y46" s="43"/>
      <c r="Z46" s="43"/>
    </row>
    <row r="47" spans="1:41" s="113" customFormat="1" ht="12">
      <c r="A47" s="97" t="s">
        <v>615</v>
      </c>
      <c r="B47" s="111"/>
      <c r="C47" s="111"/>
      <c r="D47" s="111"/>
      <c r="E47" s="111"/>
      <c r="F47" s="111"/>
      <c r="G47" s="111"/>
      <c r="H47" s="111"/>
      <c r="I47" s="111"/>
      <c r="J47" s="111"/>
      <c r="K47" s="111"/>
      <c r="L47" s="111"/>
      <c r="M47" s="111"/>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row>
    <row r="48" spans="1:13" ht="12">
      <c r="A48" s="152" t="s">
        <v>335</v>
      </c>
      <c r="B48" s="153"/>
      <c r="C48" s="153"/>
      <c r="D48" s="153"/>
      <c r="E48" s="153"/>
      <c r="F48" s="153"/>
      <c r="G48" s="153"/>
      <c r="H48" s="153"/>
      <c r="I48" s="153"/>
      <c r="J48" s="153"/>
      <c r="K48" s="153"/>
      <c r="L48" s="153"/>
      <c r="M48" s="153"/>
    </row>
    <row r="49" spans="1:13" ht="12">
      <c r="A49" s="76" t="s">
        <v>336</v>
      </c>
      <c r="B49" s="43"/>
      <c r="C49" s="43"/>
      <c r="D49" s="43"/>
      <c r="E49" s="43"/>
      <c r="F49" s="43"/>
      <c r="G49" s="43"/>
      <c r="H49" s="43"/>
      <c r="I49" s="43"/>
      <c r="J49" s="43"/>
      <c r="K49" s="43"/>
      <c r="L49" s="43"/>
      <c r="M49" s="43"/>
    </row>
    <row r="50" ht="12">
      <c r="A50" s="82"/>
    </row>
    <row r="51" ht="12" hidden="1">
      <c r="G51" s="43">
        <f>SUM(G36:G39)</f>
        <v>22866867</v>
      </c>
    </row>
    <row r="53" spans="2:13" ht="12">
      <c r="B53" s="95"/>
      <c r="C53" s="95"/>
      <c r="D53" s="95"/>
      <c r="E53" s="95"/>
      <c r="F53" s="95"/>
      <c r="G53" s="95"/>
      <c r="H53" s="95"/>
      <c r="I53" s="95"/>
      <c r="J53" s="95"/>
      <c r="K53" s="95"/>
      <c r="L53" s="95"/>
      <c r="M53" s="95"/>
    </row>
    <row r="54" spans="2:13" s="83" customFormat="1" ht="12">
      <c r="B54" s="84"/>
      <c r="C54" s="84"/>
      <c r="D54" s="84"/>
      <c r="E54" s="84"/>
      <c r="F54" s="84"/>
      <c r="G54" s="84"/>
      <c r="H54" s="84"/>
      <c r="I54" s="84"/>
      <c r="J54" s="84"/>
      <c r="K54" s="84"/>
      <c r="L54" s="84"/>
      <c r="M54" s="84"/>
    </row>
    <row r="55" spans="2:13" ht="12">
      <c r="B55" s="89"/>
      <c r="C55" s="89"/>
      <c r="D55" s="89"/>
      <c r="E55" s="89"/>
      <c r="F55" s="89"/>
      <c r="G55" s="89"/>
      <c r="H55" s="89"/>
      <c r="I55" s="89"/>
      <c r="J55" s="89"/>
      <c r="K55" s="89"/>
      <c r="L55" s="89"/>
      <c r="M55" s="89"/>
    </row>
    <row r="56" spans="2:13" ht="12">
      <c r="B56" s="89"/>
      <c r="C56" s="89"/>
      <c r="D56" s="89"/>
      <c r="E56" s="89"/>
      <c r="F56" s="89"/>
      <c r="G56" s="89"/>
      <c r="H56" s="89"/>
      <c r="I56" s="89"/>
      <c r="J56" s="89"/>
      <c r="K56" s="89"/>
      <c r="L56" s="89"/>
      <c r="M56" s="89"/>
    </row>
    <row r="57" spans="2:13" ht="12">
      <c r="B57" s="89"/>
      <c r="C57" s="89"/>
      <c r="D57" s="89"/>
      <c r="E57" s="89"/>
      <c r="F57" s="89"/>
      <c r="G57" s="89"/>
      <c r="H57" s="89"/>
      <c r="I57" s="89"/>
      <c r="J57" s="89"/>
      <c r="K57" s="89"/>
      <c r="L57" s="89"/>
      <c r="M57" s="89"/>
    </row>
    <row r="58" spans="2:13" ht="12">
      <c r="B58" s="88"/>
      <c r="C58" s="88"/>
      <c r="D58" s="88"/>
      <c r="E58" s="88"/>
      <c r="F58" s="88"/>
      <c r="G58" s="88"/>
      <c r="H58" s="88"/>
      <c r="I58" s="88"/>
      <c r="J58" s="88"/>
      <c r="K58" s="88"/>
      <c r="L58" s="88"/>
      <c r="M58" s="88"/>
    </row>
    <row r="59" spans="2:13" ht="12">
      <c r="B59" s="88"/>
      <c r="C59" s="88"/>
      <c r="D59" s="88"/>
      <c r="E59" s="88"/>
      <c r="F59" s="88"/>
      <c r="G59" s="88"/>
      <c r="H59" s="88"/>
      <c r="I59" s="88"/>
      <c r="J59" s="88"/>
      <c r="K59" s="88"/>
      <c r="L59" s="88"/>
      <c r="M59" s="88"/>
    </row>
    <row r="60" spans="2:13" ht="12">
      <c r="B60" s="88"/>
      <c r="C60" s="88"/>
      <c r="D60" s="88"/>
      <c r="E60" s="88"/>
      <c r="F60" s="88"/>
      <c r="G60" s="88"/>
      <c r="H60" s="88"/>
      <c r="I60" s="88"/>
      <c r="J60" s="88"/>
      <c r="K60" s="88"/>
      <c r="L60" s="88"/>
      <c r="M60" s="88"/>
    </row>
  </sheetData>
  <sheetProtection/>
  <mergeCells count="4">
    <mergeCell ref="A2:M2"/>
    <mergeCell ref="A35:M35"/>
    <mergeCell ref="A1:M1"/>
    <mergeCell ref="A48:M48"/>
  </mergeCells>
  <printOptions/>
  <pageMargins left="0.3937007874015748" right="0.3937007874015748" top="0.984251968503937" bottom="0.984251968503937" header="0.5118110236220472" footer="0.5118110236220472"/>
  <pageSetup fitToHeight="1" fitToWidth="1" horizontalDpi="300" verticalDpi="300" orientation="landscape" paperSize="9" scale="96"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Z49"/>
  <sheetViews>
    <sheetView zoomScalePageLayoutView="0" workbookViewId="0" topLeftCell="A1">
      <selection activeCell="A2" sqref="A2:M2"/>
    </sheetView>
  </sheetViews>
  <sheetFormatPr defaultColWidth="9.33203125" defaultRowHeight="12"/>
  <cols>
    <col min="1" max="1" width="23.66015625" style="44" customWidth="1"/>
    <col min="2" max="2" width="13.16015625" style="44" customWidth="1"/>
    <col min="3" max="3" width="14.5" style="44" customWidth="1"/>
    <col min="4" max="4" width="9" style="44" customWidth="1"/>
    <col min="5" max="5" width="9.83203125" style="44" customWidth="1"/>
    <col min="6" max="6" width="10.33203125" style="44" customWidth="1"/>
    <col min="7" max="7" width="12" style="44" customWidth="1"/>
    <col min="8" max="8" width="10.66015625" style="44" customWidth="1"/>
    <col min="9" max="9" width="10.5" style="44" customWidth="1"/>
    <col min="10" max="10" width="10.16015625" style="44" customWidth="1"/>
    <col min="11" max="11" width="10.66015625" style="44" customWidth="1"/>
    <col min="12" max="12" width="12.66015625" style="44" customWidth="1"/>
    <col min="13" max="13" width="15.5" style="44" customWidth="1"/>
    <col min="14" max="16384" width="9.33203125" style="44" customWidth="1"/>
  </cols>
  <sheetData>
    <row r="1" spans="1:13" s="69" customFormat="1" ht="24.75" customHeight="1">
      <c r="A1" s="144" t="s">
        <v>358</v>
      </c>
      <c r="B1" s="144"/>
      <c r="C1" s="144"/>
      <c r="D1" s="144"/>
      <c r="E1" s="144"/>
      <c r="F1" s="144"/>
      <c r="G1" s="144"/>
      <c r="H1" s="144"/>
      <c r="I1" s="144"/>
      <c r="J1" s="144"/>
      <c r="K1" s="144"/>
      <c r="L1" s="144"/>
      <c r="M1" s="144"/>
    </row>
    <row r="2" spans="1:13" s="69" customFormat="1" ht="12" customHeight="1">
      <c r="A2" s="148" t="s">
        <v>290</v>
      </c>
      <c r="B2" s="149"/>
      <c r="C2" s="149"/>
      <c r="D2" s="149"/>
      <c r="E2" s="149"/>
      <c r="F2" s="149"/>
      <c r="G2" s="149"/>
      <c r="H2" s="149"/>
      <c r="I2" s="149"/>
      <c r="J2" s="149"/>
      <c r="K2" s="149"/>
      <c r="L2" s="149"/>
      <c r="M2" s="149"/>
    </row>
    <row r="3" spans="1:13" s="71" customFormat="1" ht="38.25" customHeight="1">
      <c r="A3" s="55" t="s">
        <v>236</v>
      </c>
      <c r="B3" s="55" t="s">
        <v>182</v>
      </c>
      <c r="C3" s="70" t="s">
        <v>237</v>
      </c>
      <c r="D3" s="70" t="s">
        <v>238</v>
      </c>
      <c r="E3" s="114" t="s">
        <v>594</v>
      </c>
      <c r="F3" s="55" t="s">
        <v>239</v>
      </c>
      <c r="G3" s="55" t="s">
        <v>240</v>
      </c>
      <c r="H3" s="55" t="s">
        <v>241</v>
      </c>
      <c r="I3" s="55" t="s">
        <v>242</v>
      </c>
      <c r="J3" s="55" t="s">
        <v>243</v>
      </c>
      <c r="K3" s="70" t="s">
        <v>244</v>
      </c>
      <c r="L3" s="70" t="s">
        <v>245</v>
      </c>
      <c r="M3" s="70" t="s">
        <v>246</v>
      </c>
    </row>
    <row r="4" spans="1:13" s="73" customFormat="1" ht="45.75" customHeight="1">
      <c r="A4" s="72" t="s">
        <v>346</v>
      </c>
      <c r="B4" s="72" t="s">
        <v>347</v>
      </c>
      <c r="C4" s="72" t="s">
        <v>348</v>
      </c>
      <c r="D4" s="72" t="s">
        <v>349</v>
      </c>
      <c r="E4" s="115" t="s">
        <v>600</v>
      </c>
      <c r="F4" s="72" t="s">
        <v>350</v>
      </c>
      <c r="G4" s="72" t="s">
        <v>351</v>
      </c>
      <c r="H4" s="72" t="s">
        <v>352</v>
      </c>
      <c r="I4" s="72" t="s">
        <v>353</v>
      </c>
      <c r="J4" s="72" t="s">
        <v>354</v>
      </c>
      <c r="K4" s="72" t="s">
        <v>355</v>
      </c>
      <c r="L4" s="52" t="s">
        <v>356</v>
      </c>
      <c r="M4" s="72" t="s">
        <v>357</v>
      </c>
    </row>
    <row r="5" spans="1:13" s="15" customFormat="1" ht="18" customHeight="1">
      <c r="A5" s="4" t="s">
        <v>247</v>
      </c>
      <c r="B5" s="5">
        <v>36188.0354</v>
      </c>
      <c r="C5" s="6">
        <v>368</v>
      </c>
      <c r="D5" s="6">
        <v>7828</v>
      </c>
      <c r="E5" s="6">
        <v>147134</v>
      </c>
      <c r="F5" s="6">
        <v>7394758</v>
      </c>
      <c r="G5" s="6">
        <v>22876527</v>
      </c>
      <c r="H5" s="7">
        <v>100</v>
      </c>
      <c r="I5" s="6">
        <v>11591707</v>
      </c>
      <c r="J5" s="6">
        <v>11284820</v>
      </c>
      <c r="K5" s="7">
        <v>102.72</v>
      </c>
      <c r="L5" s="7">
        <v>3.09</v>
      </c>
      <c r="M5" s="7">
        <v>632.16</v>
      </c>
    </row>
    <row r="6" spans="1:26" s="9" customFormat="1" ht="12" hidden="1">
      <c r="A6" s="64" t="s">
        <v>248</v>
      </c>
      <c r="B6" s="40">
        <v>36006.1794</v>
      </c>
      <c r="C6" s="41">
        <v>358</v>
      </c>
      <c r="D6" s="41">
        <v>7769</v>
      </c>
      <c r="E6" s="41">
        <v>146241</v>
      </c>
      <c r="F6" s="41">
        <v>7364396</v>
      </c>
      <c r="G6" s="41">
        <v>22790250</v>
      </c>
      <c r="H6" s="42">
        <v>99.62</v>
      </c>
      <c r="I6" s="41">
        <v>11545418</v>
      </c>
      <c r="J6" s="41">
        <v>11244832</v>
      </c>
      <c r="K6" s="42">
        <v>102.67</v>
      </c>
      <c r="L6" s="42">
        <v>3.09</v>
      </c>
      <c r="M6" s="42">
        <v>632.95</v>
      </c>
      <c r="N6" s="8"/>
      <c r="O6" s="8"/>
      <c r="P6" s="8"/>
      <c r="Q6" s="8"/>
      <c r="R6" s="8"/>
      <c r="S6" s="8"/>
      <c r="T6" s="8"/>
      <c r="U6" s="8"/>
      <c r="V6" s="8"/>
      <c r="W6" s="8"/>
      <c r="X6" s="8"/>
      <c r="Y6" s="8"/>
      <c r="Z6" s="8"/>
    </row>
    <row r="7" spans="1:26" ht="12">
      <c r="A7" s="64" t="s">
        <v>249</v>
      </c>
      <c r="B7" s="40">
        <v>35580.787</v>
      </c>
      <c r="C7" s="41">
        <v>335</v>
      </c>
      <c r="D7" s="41">
        <v>6861</v>
      </c>
      <c r="E7" s="41">
        <v>128297</v>
      </c>
      <c r="F7" s="41">
        <v>5872070</v>
      </c>
      <c r="G7" s="41">
        <v>18643302</v>
      </c>
      <c r="H7" s="42">
        <v>81.5</v>
      </c>
      <c r="I7" s="41">
        <v>9506823</v>
      </c>
      <c r="J7" s="41">
        <v>9136479</v>
      </c>
      <c r="K7" s="42">
        <v>104.05</v>
      </c>
      <c r="L7" s="42">
        <v>3.17</v>
      </c>
      <c r="M7" s="42">
        <v>523.97</v>
      </c>
      <c r="N7" s="43"/>
      <c r="O7" s="43"/>
      <c r="P7" s="43"/>
      <c r="Q7" s="43"/>
      <c r="R7" s="43"/>
      <c r="S7" s="43"/>
      <c r="T7" s="43"/>
      <c r="U7" s="43"/>
      <c r="V7" s="43"/>
      <c r="W7" s="43"/>
      <c r="X7" s="43"/>
      <c r="Y7" s="43"/>
      <c r="Z7" s="43"/>
    </row>
    <row r="8" spans="1:26" ht="12">
      <c r="A8" s="74" t="s">
        <v>250</v>
      </c>
      <c r="B8" s="10">
        <v>2052.5667</v>
      </c>
      <c r="C8" s="11">
        <v>29</v>
      </c>
      <c r="D8" s="11">
        <v>1016</v>
      </c>
      <c r="E8" s="11">
        <v>21645</v>
      </c>
      <c r="F8" s="11">
        <v>1281925</v>
      </c>
      <c r="G8" s="11">
        <v>3767095</v>
      </c>
      <c r="H8" s="12">
        <v>16.47</v>
      </c>
      <c r="I8" s="11">
        <v>1887030</v>
      </c>
      <c r="J8" s="11">
        <v>1880065</v>
      </c>
      <c r="K8" s="12">
        <v>100.37</v>
      </c>
      <c r="L8" s="12">
        <v>2.94</v>
      </c>
      <c r="M8" s="12">
        <v>1835.31</v>
      </c>
      <c r="N8" s="43"/>
      <c r="O8" s="43"/>
      <c r="P8" s="43"/>
      <c r="Q8" s="43"/>
      <c r="R8" s="43"/>
      <c r="S8" s="43"/>
      <c r="T8" s="43"/>
      <c r="U8" s="43"/>
      <c r="V8" s="43"/>
      <c r="W8" s="43"/>
      <c r="X8" s="43"/>
      <c r="Y8" s="43"/>
      <c r="Z8" s="43"/>
    </row>
    <row r="9" spans="1:26" ht="12">
      <c r="A9" s="74" t="s">
        <v>251</v>
      </c>
      <c r="B9" s="10">
        <v>2143.6251</v>
      </c>
      <c r="C9" s="11">
        <v>12</v>
      </c>
      <c r="D9" s="11">
        <v>235</v>
      </c>
      <c r="E9" s="11">
        <v>3732</v>
      </c>
      <c r="F9" s="11">
        <v>144669</v>
      </c>
      <c r="G9" s="11">
        <v>460426</v>
      </c>
      <c r="H9" s="12">
        <v>2.01</v>
      </c>
      <c r="I9" s="11">
        <v>236447</v>
      </c>
      <c r="J9" s="11">
        <v>223979</v>
      </c>
      <c r="K9" s="12">
        <v>105.57</v>
      </c>
      <c r="L9" s="12">
        <v>3.18</v>
      </c>
      <c r="M9" s="12">
        <v>214.79</v>
      </c>
      <c r="N9" s="43"/>
      <c r="O9" s="43"/>
      <c r="P9" s="43"/>
      <c r="Q9" s="43"/>
      <c r="R9" s="43"/>
      <c r="S9" s="43"/>
      <c r="T9" s="43"/>
      <c r="U9" s="43"/>
      <c r="V9" s="43"/>
      <c r="W9" s="43"/>
      <c r="X9" s="43"/>
      <c r="Y9" s="43"/>
      <c r="Z9" s="43"/>
    </row>
    <row r="10" spans="1:26" ht="12">
      <c r="A10" s="74" t="s">
        <v>252</v>
      </c>
      <c r="B10" s="10">
        <v>1220.954</v>
      </c>
      <c r="C10" s="11">
        <v>13</v>
      </c>
      <c r="D10" s="11">
        <v>471</v>
      </c>
      <c r="E10" s="11">
        <v>11041</v>
      </c>
      <c r="F10" s="11">
        <v>605144</v>
      </c>
      <c r="G10" s="11">
        <v>1911161</v>
      </c>
      <c r="H10" s="12">
        <v>8.35</v>
      </c>
      <c r="I10" s="11">
        <v>971969</v>
      </c>
      <c r="J10" s="11">
        <v>939192</v>
      </c>
      <c r="K10" s="12">
        <v>103.49</v>
      </c>
      <c r="L10" s="12">
        <v>3.16</v>
      </c>
      <c r="M10" s="12">
        <v>1565.3</v>
      </c>
      <c r="N10" s="43"/>
      <c r="O10" s="43"/>
      <c r="P10" s="43"/>
      <c r="Q10" s="43"/>
      <c r="R10" s="43"/>
      <c r="S10" s="43"/>
      <c r="T10" s="43"/>
      <c r="U10" s="43"/>
      <c r="V10" s="43"/>
      <c r="W10" s="43"/>
      <c r="X10" s="43"/>
      <c r="Y10" s="43"/>
      <c r="Z10" s="43"/>
    </row>
    <row r="11" spans="1:26" ht="12">
      <c r="A11" s="74" t="s">
        <v>253</v>
      </c>
      <c r="B11" s="81">
        <v>1427.5369</v>
      </c>
      <c r="C11" s="11">
        <v>13</v>
      </c>
      <c r="D11" s="11">
        <v>182</v>
      </c>
      <c r="E11" s="11">
        <v>3019</v>
      </c>
      <c r="F11" s="11">
        <v>143102</v>
      </c>
      <c r="G11" s="11">
        <v>487692</v>
      </c>
      <c r="H11" s="12">
        <v>2.13</v>
      </c>
      <c r="I11" s="11">
        <v>252826</v>
      </c>
      <c r="J11" s="11">
        <v>234866</v>
      </c>
      <c r="K11" s="12">
        <v>107.65</v>
      </c>
      <c r="L11" s="12">
        <v>3.41</v>
      </c>
      <c r="M11" s="12">
        <v>341.63</v>
      </c>
      <c r="N11" s="43"/>
      <c r="O11" s="43"/>
      <c r="P11" s="43"/>
      <c r="Q11" s="43"/>
      <c r="R11" s="43"/>
      <c r="S11" s="43"/>
      <c r="T11" s="43"/>
      <c r="U11" s="43"/>
      <c r="V11" s="43"/>
      <c r="W11" s="43"/>
      <c r="X11" s="43"/>
      <c r="Y11" s="43"/>
      <c r="Z11" s="43"/>
    </row>
    <row r="12" spans="1:26" ht="12">
      <c r="A12" s="74" t="s">
        <v>254</v>
      </c>
      <c r="B12" s="10">
        <v>1820.3149</v>
      </c>
      <c r="C12" s="11">
        <v>18</v>
      </c>
      <c r="D12" s="11">
        <v>271</v>
      </c>
      <c r="E12" s="11">
        <v>4571</v>
      </c>
      <c r="F12" s="11">
        <v>160455</v>
      </c>
      <c r="G12" s="11">
        <v>559986</v>
      </c>
      <c r="H12" s="12">
        <v>2.45</v>
      </c>
      <c r="I12" s="11">
        <v>292885</v>
      </c>
      <c r="J12" s="11">
        <v>267101</v>
      </c>
      <c r="K12" s="12">
        <v>109.65</v>
      </c>
      <c r="L12" s="12">
        <v>3.49</v>
      </c>
      <c r="M12" s="12">
        <v>307.63</v>
      </c>
      <c r="N12" s="43"/>
      <c r="O12" s="43"/>
      <c r="P12" s="43"/>
      <c r="Q12" s="43"/>
      <c r="R12" s="43"/>
      <c r="S12" s="43"/>
      <c r="T12" s="43"/>
      <c r="U12" s="43"/>
      <c r="V12" s="43"/>
      <c r="W12" s="43"/>
      <c r="X12" s="43"/>
      <c r="Y12" s="43"/>
      <c r="Z12" s="43"/>
    </row>
    <row r="13" spans="1:26" ht="12">
      <c r="A13" s="74" t="s">
        <v>255</v>
      </c>
      <c r="B13" s="10">
        <v>2051.4712</v>
      </c>
      <c r="C13" s="11">
        <v>21</v>
      </c>
      <c r="D13" s="11">
        <v>411</v>
      </c>
      <c r="E13" s="11">
        <v>7667</v>
      </c>
      <c r="F13" s="11">
        <v>435783</v>
      </c>
      <c r="G13" s="11">
        <v>1543436</v>
      </c>
      <c r="H13" s="12">
        <v>6.75</v>
      </c>
      <c r="I13" s="11">
        <v>786778</v>
      </c>
      <c r="J13" s="11">
        <v>756658</v>
      </c>
      <c r="K13" s="12">
        <v>103.98</v>
      </c>
      <c r="L13" s="12">
        <v>3.54</v>
      </c>
      <c r="M13" s="12">
        <v>752.36</v>
      </c>
      <c r="N13" s="43"/>
      <c r="O13" s="43"/>
      <c r="P13" s="43"/>
      <c r="Q13" s="43"/>
      <c r="R13" s="43"/>
      <c r="S13" s="43"/>
      <c r="T13" s="43"/>
      <c r="U13" s="43"/>
      <c r="V13" s="43"/>
      <c r="W13" s="43"/>
      <c r="X13" s="43"/>
      <c r="Y13" s="43"/>
      <c r="Z13" s="43"/>
    </row>
    <row r="14" spans="1:26" ht="12">
      <c r="A14" s="74" t="s">
        <v>256</v>
      </c>
      <c r="B14" s="10">
        <v>1074.396</v>
      </c>
      <c r="C14" s="11">
        <v>26</v>
      </c>
      <c r="D14" s="11">
        <v>589</v>
      </c>
      <c r="E14" s="11">
        <v>9017</v>
      </c>
      <c r="F14" s="11">
        <v>344076</v>
      </c>
      <c r="G14" s="11">
        <v>1315034</v>
      </c>
      <c r="H14" s="12">
        <v>5.75</v>
      </c>
      <c r="I14" s="11">
        <v>678645</v>
      </c>
      <c r="J14" s="11">
        <v>636389</v>
      </c>
      <c r="K14" s="12">
        <v>106.64</v>
      </c>
      <c r="L14" s="12">
        <v>3.82</v>
      </c>
      <c r="M14" s="12">
        <v>1223.98</v>
      </c>
      <c r="N14" s="43"/>
      <c r="O14" s="43"/>
      <c r="P14" s="43"/>
      <c r="Q14" s="43"/>
      <c r="R14" s="43"/>
      <c r="S14" s="43"/>
      <c r="T14" s="43"/>
      <c r="U14" s="43"/>
      <c r="V14" s="43"/>
      <c r="W14" s="43"/>
      <c r="X14" s="43"/>
      <c r="Y14" s="43"/>
      <c r="Z14" s="43"/>
    </row>
    <row r="15" spans="1:26" ht="12">
      <c r="A15" s="74" t="s">
        <v>257</v>
      </c>
      <c r="B15" s="10">
        <v>4106.436</v>
      </c>
      <c r="C15" s="11">
        <v>13</v>
      </c>
      <c r="D15" s="11">
        <v>261</v>
      </c>
      <c r="E15" s="11">
        <v>4248</v>
      </c>
      <c r="F15" s="11">
        <v>162339</v>
      </c>
      <c r="G15" s="11">
        <v>535205</v>
      </c>
      <c r="H15" s="12">
        <v>2.34</v>
      </c>
      <c r="I15" s="11">
        <v>277643</v>
      </c>
      <c r="J15" s="11">
        <v>257562</v>
      </c>
      <c r="K15" s="12">
        <v>107.8</v>
      </c>
      <c r="L15" s="12">
        <v>3.3</v>
      </c>
      <c r="M15" s="12">
        <v>130.33</v>
      </c>
      <c r="N15" s="43"/>
      <c r="O15" s="43"/>
      <c r="P15" s="43"/>
      <c r="Q15" s="43"/>
      <c r="R15" s="43"/>
      <c r="S15" s="43"/>
      <c r="T15" s="43"/>
      <c r="U15" s="43"/>
      <c r="V15" s="43"/>
      <c r="W15" s="43"/>
      <c r="X15" s="43"/>
      <c r="Y15" s="43"/>
      <c r="Z15" s="43"/>
    </row>
    <row r="16" spans="1:26" ht="12">
      <c r="A16" s="74" t="s">
        <v>258</v>
      </c>
      <c r="B16" s="10">
        <v>1290.8326</v>
      </c>
      <c r="C16" s="11">
        <v>20</v>
      </c>
      <c r="D16" s="11">
        <v>387</v>
      </c>
      <c r="E16" s="11">
        <v>6359</v>
      </c>
      <c r="F16" s="11">
        <v>215893</v>
      </c>
      <c r="G16" s="11">
        <v>728490</v>
      </c>
      <c r="H16" s="12">
        <v>3.18</v>
      </c>
      <c r="I16" s="11">
        <v>382952</v>
      </c>
      <c r="J16" s="11">
        <v>345538</v>
      </c>
      <c r="K16" s="12">
        <v>110.83</v>
      </c>
      <c r="L16" s="12">
        <v>3.37</v>
      </c>
      <c r="M16" s="12">
        <v>564.36</v>
      </c>
      <c r="N16" s="43"/>
      <c r="O16" s="43"/>
      <c r="P16" s="43"/>
      <c r="Q16" s="43"/>
      <c r="R16" s="43"/>
      <c r="S16" s="43"/>
      <c r="T16" s="43"/>
      <c r="U16" s="43"/>
      <c r="V16" s="43"/>
      <c r="W16" s="43"/>
      <c r="X16" s="43"/>
      <c r="Y16" s="43"/>
      <c r="Z16" s="43"/>
    </row>
    <row r="17" spans="1:26" ht="12">
      <c r="A17" s="74" t="s">
        <v>259</v>
      </c>
      <c r="B17" s="10">
        <v>1901.675</v>
      </c>
      <c r="C17" s="11">
        <v>18</v>
      </c>
      <c r="D17" s="11">
        <v>357</v>
      </c>
      <c r="E17" s="11">
        <v>5311</v>
      </c>
      <c r="F17" s="11">
        <v>166879</v>
      </c>
      <c r="G17" s="11">
        <v>553841</v>
      </c>
      <c r="H17" s="12">
        <v>2.42</v>
      </c>
      <c r="I17" s="11">
        <v>290855</v>
      </c>
      <c r="J17" s="11">
        <v>262986</v>
      </c>
      <c r="K17" s="12">
        <v>110.6</v>
      </c>
      <c r="L17" s="12">
        <v>3.32</v>
      </c>
      <c r="M17" s="12">
        <v>291.24</v>
      </c>
      <c r="N17" s="43"/>
      <c r="O17" s="43"/>
      <c r="P17" s="43"/>
      <c r="Q17" s="43"/>
      <c r="R17" s="43"/>
      <c r="S17" s="43"/>
      <c r="T17" s="43"/>
      <c r="U17" s="43"/>
      <c r="V17" s="43"/>
      <c r="W17" s="43"/>
      <c r="X17" s="43"/>
      <c r="Y17" s="43"/>
      <c r="Z17" s="43"/>
    </row>
    <row r="18" spans="1:26" ht="12">
      <c r="A18" s="74" t="s">
        <v>260</v>
      </c>
      <c r="B18" s="10">
        <v>2016.0075</v>
      </c>
      <c r="C18" s="11">
        <v>31</v>
      </c>
      <c r="D18" s="11">
        <v>521</v>
      </c>
      <c r="E18" s="11">
        <v>9701</v>
      </c>
      <c r="F18" s="11">
        <v>349155</v>
      </c>
      <c r="G18" s="11">
        <v>1106690</v>
      </c>
      <c r="H18" s="12">
        <v>4.84</v>
      </c>
      <c r="I18" s="11">
        <v>568677</v>
      </c>
      <c r="J18" s="11">
        <v>538013</v>
      </c>
      <c r="K18" s="12">
        <v>105.7</v>
      </c>
      <c r="L18" s="12">
        <v>3.17</v>
      </c>
      <c r="M18" s="12">
        <v>548.95</v>
      </c>
      <c r="N18" s="43"/>
      <c r="O18" s="43"/>
      <c r="P18" s="43"/>
      <c r="Q18" s="43"/>
      <c r="R18" s="43"/>
      <c r="S18" s="43"/>
      <c r="T18" s="43"/>
      <c r="U18" s="43"/>
      <c r="V18" s="43"/>
      <c r="W18" s="43"/>
      <c r="X18" s="43"/>
      <c r="Y18" s="43"/>
      <c r="Z18" s="43"/>
    </row>
    <row r="19" spans="1:26" ht="12">
      <c r="A19" s="74" t="s">
        <v>261</v>
      </c>
      <c r="B19" s="10">
        <v>2792.6744</v>
      </c>
      <c r="C19" s="11">
        <v>27</v>
      </c>
      <c r="D19" s="11">
        <v>443</v>
      </c>
      <c r="E19" s="11">
        <v>9369</v>
      </c>
      <c r="F19" s="11">
        <v>410631</v>
      </c>
      <c r="G19" s="11">
        <v>1245474</v>
      </c>
      <c r="H19" s="12">
        <v>5.44</v>
      </c>
      <c r="I19" s="11">
        <v>642636</v>
      </c>
      <c r="J19" s="11">
        <v>602838</v>
      </c>
      <c r="K19" s="12">
        <v>106.6</v>
      </c>
      <c r="L19" s="12">
        <v>3.03</v>
      </c>
      <c r="M19" s="12">
        <v>445.98</v>
      </c>
      <c r="N19" s="43"/>
      <c r="O19" s="43"/>
      <c r="P19" s="43"/>
      <c r="Q19" s="43"/>
      <c r="R19" s="43"/>
      <c r="S19" s="43"/>
      <c r="T19" s="43"/>
      <c r="U19" s="43"/>
      <c r="V19" s="43"/>
      <c r="W19" s="43"/>
      <c r="X19" s="43"/>
      <c r="Y19" s="43"/>
      <c r="Z19" s="43"/>
    </row>
    <row r="20" spans="1:26" ht="12">
      <c r="A20" s="74" t="s">
        <v>262</v>
      </c>
      <c r="B20" s="10">
        <v>2775.6003</v>
      </c>
      <c r="C20" s="11">
        <v>33</v>
      </c>
      <c r="D20" s="11">
        <v>464</v>
      </c>
      <c r="E20" s="11">
        <v>7457</v>
      </c>
      <c r="F20" s="11">
        <v>264815</v>
      </c>
      <c r="G20" s="11">
        <v>893544</v>
      </c>
      <c r="H20" s="12">
        <v>3.91</v>
      </c>
      <c r="I20" s="11">
        <v>462982</v>
      </c>
      <c r="J20" s="11">
        <v>430562</v>
      </c>
      <c r="K20" s="12">
        <v>107.53</v>
      </c>
      <c r="L20" s="12">
        <v>3.37</v>
      </c>
      <c r="M20" s="12">
        <v>321.93</v>
      </c>
      <c r="N20" s="43"/>
      <c r="O20" s="43"/>
      <c r="P20" s="43"/>
      <c r="Q20" s="43"/>
      <c r="R20" s="43"/>
      <c r="S20" s="43"/>
      <c r="T20" s="43"/>
      <c r="U20" s="43"/>
      <c r="V20" s="43"/>
      <c r="W20" s="43"/>
      <c r="X20" s="43"/>
      <c r="Y20" s="43"/>
      <c r="Z20" s="43"/>
    </row>
    <row r="21" spans="1:26" ht="12">
      <c r="A21" s="74" t="s">
        <v>263</v>
      </c>
      <c r="B21" s="10">
        <v>3515.2526</v>
      </c>
      <c r="C21" s="11">
        <v>16</v>
      </c>
      <c r="D21" s="11">
        <v>147</v>
      </c>
      <c r="E21" s="11">
        <v>2708</v>
      </c>
      <c r="F21" s="11">
        <v>77440</v>
      </c>
      <c r="G21" s="11">
        <v>235957</v>
      </c>
      <c r="H21" s="12">
        <v>1.03</v>
      </c>
      <c r="I21" s="11">
        <v>124864</v>
      </c>
      <c r="J21" s="11">
        <v>111093</v>
      </c>
      <c r="K21" s="12">
        <v>112.4</v>
      </c>
      <c r="L21" s="12">
        <v>3.05</v>
      </c>
      <c r="M21" s="12">
        <v>67.12</v>
      </c>
      <c r="N21" s="43"/>
      <c r="O21" s="43"/>
      <c r="P21" s="43"/>
      <c r="Q21" s="43"/>
      <c r="R21" s="43"/>
      <c r="S21" s="43"/>
      <c r="T21" s="43"/>
      <c r="U21" s="43"/>
      <c r="V21" s="43"/>
      <c r="W21" s="43"/>
      <c r="X21" s="43"/>
      <c r="Y21" s="43"/>
      <c r="Z21" s="43"/>
    </row>
    <row r="22" spans="1:26" ht="12">
      <c r="A22" s="74" t="s">
        <v>264</v>
      </c>
      <c r="B22" s="10">
        <v>4628.5714</v>
      </c>
      <c r="C22" s="11">
        <v>13</v>
      </c>
      <c r="D22" s="11">
        <v>177</v>
      </c>
      <c r="E22" s="11">
        <v>3655</v>
      </c>
      <c r="F22" s="11">
        <v>115378</v>
      </c>
      <c r="G22" s="11">
        <v>345303</v>
      </c>
      <c r="H22" s="12">
        <v>1.51</v>
      </c>
      <c r="I22" s="11">
        <v>180042</v>
      </c>
      <c r="J22" s="11">
        <v>165261</v>
      </c>
      <c r="K22" s="12">
        <v>108.94</v>
      </c>
      <c r="L22" s="12">
        <v>2.99</v>
      </c>
      <c r="M22" s="12">
        <v>74.6</v>
      </c>
      <c r="N22" s="43"/>
      <c r="O22" s="43"/>
      <c r="P22" s="43"/>
      <c r="Q22" s="43"/>
      <c r="R22" s="43"/>
      <c r="S22" s="43"/>
      <c r="T22" s="43"/>
      <c r="U22" s="43"/>
      <c r="V22" s="43"/>
      <c r="W22" s="43"/>
      <c r="X22" s="43"/>
      <c r="Y22" s="43"/>
      <c r="Z22" s="43"/>
    </row>
    <row r="23" spans="1:26" ht="12">
      <c r="A23" s="74" t="s">
        <v>265</v>
      </c>
      <c r="B23" s="10">
        <v>126.8641</v>
      </c>
      <c r="C23" s="11">
        <v>6</v>
      </c>
      <c r="D23" s="11">
        <v>97</v>
      </c>
      <c r="E23" s="11">
        <v>1401</v>
      </c>
      <c r="F23" s="11">
        <v>29955</v>
      </c>
      <c r="G23" s="11">
        <v>91785</v>
      </c>
      <c r="H23" s="12">
        <v>0.4</v>
      </c>
      <c r="I23" s="11">
        <v>47498</v>
      </c>
      <c r="J23" s="11">
        <v>44287</v>
      </c>
      <c r="K23" s="12">
        <v>107.25</v>
      </c>
      <c r="L23" s="12">
        <v>3.06</v>
      </c>
      <c r="M23" s="12">
        <v>723.49</v>
      </c>
      <c r="N23" s="43"/>
      <c r="O23" s="43"/>
      <c r="P23" s="43"/>
      <c r="Q23" s="43"/>
      <c r="R23" s="43"/>
      <c r="S23" s="43"/>
      <c r="T23" s="43"/>
      <c r="U23" s="43"/>
      <c r="V23" s="43"/>
      <c r="W23" s="43"/>
      <c r="X23" s="43"/>
      <c r="Y23" s="43"/>
      <c r="Z23" s="43"/>
    </row>
    <row r="24" spans="1:26" ht="12">
      <c r="A24" s="74" t="s">
        <v>266</v>
      </c>
      <c r="B24" s="10">
        <v>132.7589</v>
      </c>
      <c r="C24" s="11">
        <v>7</v>
      </c>
      <c r="D24" s="11">
        <v>157</v>
      </c>
      <c r="E24" s="11">
        <v>3350</v>
      </c>
      <c r="F24" s="11">
        <v>140816</v>
      </c>
      <c r="G24" s="11">
        <v>390633</v>
      </c>
      <c r="H24" s="12">
        <v>1.71</v>
      </c>
      <c r="I24" s="11">
        <v>198383</v>
      </c>
      <c r="J24" s="11">
        <v>192250</v>
      </c>
      <c r="K24" s="12">
        <v>103.19</v>
      </c>
      <c r="L24" s="12">
        <v>2.77</v>
      </c>
      <c r="M24" s="12">
        <v>2942.42</v>
      </c>
      <c r="N24" s="43"/>
      <c r="O24" s="43"/>
      <c r="P24" s="43"/>
      <c r="Q24" s="43"/>
      <c r="R24" s="43"/>
      <c r="S24" s="43"/>
      <c r="T24" s="43"/>
      <c r="U24" s="43"/>
      <c r="V24" s="43"/>
      <c r="W24" s="43"/>
      <c r="X24" s="43"/>
      <c r="Y24" s="43"/>
      <c r="Z24" s="43"/>
    </row>
    <row r="25" spans="1:26" ht="12">
      <c r="A25" s="74" t="s">
        <v>267</v>
      </c>
      <c r="B25" s="81">
        <v>104.1526</v>
      </c>
      <c r="C25" s="11">
        <v>3</v>
      </c>
      <c r="D25" s="11">
        <v>120</v>
      </c>
      <c r="E25" s="11">
        <v>2151</v>
      </c>
      <c r="F25" s="11">
        <v>127731</v>
      </c>
      <c r="G25" s="11">
        <v>394757</v>
      </c>
      <c r="H25" s="12">
        <v>1.73</v>
      </c>
      <c r="I25" s="11">
        <v>198193</v>
      </c>
      <c r="J25" s="11">
        <v>196564</v>
      </c>
      <c r="K25" s="12">
        <v>100.83</v>
      </c>
      <c r="L25" s="12">
        <v>3.09</v>
      </c>
      <c r="M25" s="12">
        <v>3790.18</v>
      </c>
      <c r="N25" s="43"/>
      <c r="O25" s="43"/>
      <c r="P25" s="43"/>
      <c r="Q25" s="43"/>
      <c r="R25" s="43"/>
      <c r="S25" s="43"/>
      <c r="T25" s="43"/>
      <c r="U25" s="43"/>
      <c r="V25" s="43"/>
      <c r="W25" s="43"/>
      <c r="X25" s="43"/>
      <c r="Y25" s="43"/>
      <c r="Z25" s="43"/>
    </row>
    <row r="26" spans="1:26" ht="12">
      <c r="A26" s="74" t="s">
        <v>268</v>
      </c>
      <c r="B26" s="10">
        <v>163.4256</v>
      </c>
      <c r="C26" s="11">
        <v>8</v>
      </c>
      <c r="D26" s="11">
        <v>214</v>
      </c>
      <c r="E26" s="11">
        <v>5098</v>
      </c>
      <c r="F26" s="11">
        <v>353682</v>
      </c>
      <c r="G26" s="11">
        <v>1044392</v>
      </c>
      <c r="H26" s="12">
        <v>4.57</v>
      </c>
      <c r="I26" s="11">
        <v>511644</v>
      </c>
      <c r="J26" s="11">
        <v>532748</v>
      </c>
      <c r="K26" s="12">
        <v>96.04</v>
      </c>
      <c r="L26" s="12">
        <v>2.95</v>
      </c>
      <c r="M26" s="12">
        <v>6390.63</v>
      </c>
      <c r="N26" s="43"/>
      <c r="O26" s="43"/>
      <c r="P26" s="43"/>
      <c r="Q26" s="43"/>
      <c r="R26" s="43"/>
      <c r="S26" s="43"/>
      <c r="T26" s="43"/>
      <c r="U26" s="43"/>
      <c r="V26" s="43"/>
      <c r="W26" s="43"/>
      <c r="X26" s="43"/>
      <c r="Y26" s="43"/>
      <c r="Z26" s="43"/>
    </row>
    <row r="27" spans="1:26" ht="12">
      <c r="A27" s="74" t="s">
        <v>269</v>
      </c>
      <c r="B27" s="10">
        <v>60.0256</v>
      </c>
      <c r="C27" s="11">
        <v>2</v>
      </c>
      <c r="D27" s="11">
        <v>108</v>
      </c>
      <c r="E27" s="11">
        <v>1778</v>
      </c>
      <c r="F27" s="11">
        <v>89385</v>
      </c>
      <c r="G27" s="11">
        <v>272364</v>
      </c>
      <c r="H27" s="12">
        <v>1.19</v>
      </c>
      <c r="I27" s="11">
        <v>135083</v>
      </c>
      <c r="J27" s="11">
        <v>137281</v>
      </c>
      <c r="K27" s="12">
        <v>98.4</v>
      </c>
      <c r="L27" s="12">
        <v>3.05</v>
      </c>
      <c r="M27" s="12">
        <v>4537.46</v>
      </c>
      <c r="N27" s="43"/>
      <c r="O27" s="43"/>
      <c r="P27" s="43"/>
      <c r="Q27" s="43"/>
      <c r="R27" s="43"/>
      <c r="S27" s="43"/>
      <c r="T27" s="43"/>
      <c r="U27" s="43"/>
      <c r="V27" s="43"/>
      <c r="W27" s="43"/>
      <c r="X27" s="43"/>
      <c r="Y27" s="43"/>
      <c r="Z27" s="43"/>
    </row>
    <row r="28" spans="1:26" s="9" customFormat="1" ht="12" customHeight="1">
      <c r="A28" s="74" t="s">
        <v>270</v>
      </c>
      <c r="B28" s="10">
        <v>175.6456</v>
      </c>
      <c r="C28" s="11">
        <v>6</v>
      </c>
      <c r="D28" s="11">
        <v>233</v>
      </c>
      <c r="E28" s="11">
        <v>5019</v>
      </c>
      <c r="F28" s="11">
        <v>252817</v>
      </c>
      <c r="G28" s="11">
        <v>760037</v>
      </c>
      <c r="H28" s="12">
        <v>3.32</v>
      </c>
      <c r="I28" s="11">
        <v>378791</v>
      </c>
      <c r="J28" s="11">
        <v>381246</v>
      </c>
      <c r="K28" s="12">
        <v>99.36</v>
      </c>
      <c r="L28" s="12">
        <v>3.01</v>
      </c>
      <c r="M28" s="12">
        <v>4327.11</v>
      </c>
      <c r="N28" s="8"/>
      <c r="O28" s="8"/>
      <c r="P28" s="8"/>
      <c r="Q28" s="8"/>
      <c r="R28" s="8"/>
      <c r="S28" s="8"/>
      <c r="T28" s="8"/>
      <c r="U28" s="8"/>
      <c r="V28" s="8"/>
      <c r="W28" s="8"/>
      <c r="X28" s="8"/>
      <c r="Y28" s="8"/>
      <c r="Z28" s="8"/>
    </row>
    <row r="29" spans="1:26" s="9" customFormat="1" ht="12" customHeight="1">
      <c r="A29" s="64" t="s">
        <v>271</v>
      </c>
      <c r="B29" s="40">
        <v>271.7997</v>
      </c>
      <c r="C29" s="41">
        <v>12</v>
      </c>
      <c r="D29" s="41">
        <v>449</v>
      </c>
      <c r="E29" s="41">
        <v>9477</v>
      </c>
      <c r="F29" s="41">
        <v>941317</v>
      </c>
      <c r="G29" s="41">
        <v>2632242</v>
      </c>
      <c r="H29" s="42">
        <v>11.51</v>
      </c>
      <c r="I29" s="41">
        <v>1282691</v>
      </c>
      <c r="J29" s="41">
        <v>1349551</v>
      </c>
      <c r="K29" s="42">
        <v>95.05</v>
      </c>
      <c r="L29" s="42">
        <v>2.8</v>
      </c>
      <c r="M29" s="42">
        <v>9684.49</v>
      </c>
      <c r="N29" s="8"/>
      <c r="O29" s="8"/>
      <c r="P29" s="8"/>
      <c r="Q29" s="8"/>
      <c r="R29" s="8"/>
      <c r="S29" s="8"/>
      <c r="T29" s="8"/>
      <c r="U29" s="8"/>
      <c r="V29" s="8"/>
      <c r="W29" s="8"/>
      <c r="X29" s="8"/>
      <c r="Y29" s="8"/>
      <c r="Z29" s="8"/>
    </row>
    <row r="30" spans="1:26" s="9" customFormat="1" ht="12" customHeight="1">
      <c r="A30" s="64" t="s">
        <v>272</v>
      </c>
      <c r="B30" s="78">
        <v>153.5927</v>
      </c>
      <c r="C30" s="41">
        <v>11</v>
      </c>
      <c r="D30" s="41">
        <v>459</v>
      </c>
      <c r="E30" s="41">
        <v>8467</v>
      </c>
      <c r="F30" s="41">
        <v>551009</v>
      </c>
      <c r="G30" s="41">
        <v>1514706</v>
      </c>
      <c r="H30" s="42">
        <v>6.62</v>
      </c>
      <c r="I30" s="41">
        <v>755904</v>
      </c>
      <c r="J30" s="41">
        <v>758802</v>
      </c>
      <c r="K30" s="42">
        <v>99.62</v>
      </c>
      <c r="L30" s="42">
        <v>2.75</v>
      </c>
      <c r="M30" s="42">
        <v>9861.84</v>
      </c>
      <c r="N30" s="8"/>
      <c r="O30" s="8"/>
      <c r="P30" s="8"/>
      <c r="Q30" s="8"/>
      <c r="R30" s="8"/>
      <c r="S30" s="8"/>
      <c r="T30" s="8"/>
      <c r="U30" s="8"/>
      <c r="V30" s="8"/>
      <c r="W30" s="8"/>
      <c r="X30" s="8"/>
      <c r="Y30" s="8"/>
      <c r="Z30" s="8"/>
    </row>
    <row r="31" spans="1:26" ht="12" customHeight="1">
      <c r="A31" s="64" t="s">
        <v>273</v>
      </c>
      <c r="B31" s="40">
        <v>181.856</v>
      </c>
      <c r="C31" s="41">
        <v>10</v>
      </c>
      <c r="D31" s="41">
        <v>59</v>
      </c>
      <c r="E31" s="41">
        <v>893</v>
      </c>
      <c r="F31" s="41">
        <v>30362</v>
      </c>
      <c r="G31" s="41">
        <v>86277</v>
      </c>
      <c r="H31" s="42">
        <v>0.38</v>
      </c>
      <c r="I31" s="41">
        <v>46289</v>
      </c>
      <c r="J31" s="41">
        <v>39988</v>
      </c>
      <c r="K31" s="42">
        <v>115.76</v>
      </c>
      <c r="L31" s="42">
        <v>2.84</v>
      </c>
      <c r="M31" s="42">
        <v>474.42</v>
      </c>
      <c r="N31" s="43"/>
      <c r="O31" s="43"/>
      <c r="P31" s="43"/>
      <c r="Q31" s="43"/>
      <c r="R31" s="43"/>
      <c r="S31" s="43"/>
      <c r="T31" s="43"/>
      <c r="U31" s="43"/>
      <c r="V31" s="43"/>
      <c r="W31" s="43"/>
      <c r="X31" s="43"/>
      <c r="Y31" s="43"/>
      <c r="Z31" s="43"/>
    </row>
    <row r="32" spans="1:26" ht="12" customHeight="1">
      <c r="A32" s="74" t="s">
        <v>274</v>
      </c>
      <c r="B32" s="10">
        <v>153.056</v>
      </c>
      <c r="C32" s="11">
        <v>6</v>
      </c>
      <c r="D32" s="11">
        <v>37</v>
      </c>
      <c r="E32" s="11">
        <v>756</v>
      </c>
      <c r="F32" s="11">
        <v>28485</v>
      </c>
      <c r="G32" s="11">
        <v>76491</v>
      </c>
      <c r="H32" s="12">
        <v>0.33</v>
      </c>
      <c r="I32" s="11">
        <v>40544</v>
      </c>
      <c r="J32" s="11">
        <v>35947</v>
      </c>
      <c r="K32" s="12">
        <v>112.79</v>
      </c>
      <c r="L32" s="12">
        <v>2.69</v>
      </c>
      <c r="M32" s="12">
        <v>499.76</v>
      </c>
      <c r="N32" s="43"/>
      <c r="O32" s="43"/>
      <c r="P32" s="43"/>
      <c r="Q32" s="43"/>
      <c r="R32" s="43"/>
      <c r="S32" s="43"/>
      <c r="T32" s="43"/>
      <c r="U32" s="43"/>
      <c r="V32" s="43"/>
      <c r="W32" s="43"/>
      <c r="X32" s="43"/>
      <c r="Y32" s="43"/>
      <c r="Z32" s="43"/>
    </row>
    <row r="33" spans="1:26" ht="12.75" thickBot="1">
      <c r="A33" s="75" t="s">
        <v>275</v>
      </c>
      <c r="B33" s="37">
        <v>28.8</v>
      </c>
      <c r="C33" s="38">
        <v>4</v>
      </c>
      <c r="D33" s="38">
        <v>22</v>
      </c>
      <c r="E33" s="38">
        <v>137</v>
      </c>
      <c r="F33" s="38">
        <v>1877</v>
      </c>
      <c r="G33" s="38">
        <v>9786</v>
      </c>
      <c r="H33" s="39">
        <v>0.04</v>
      </c>
      <c r="I33" s="38">
        <v>5745</v>
      </c>
      <c r="J33" s="38">
        <v>4041</v>
      </c>
      <c r="K33" s="39">
        <v>142.17</v>
      </c>
      <c r="L33" s="39">
        <v>5.21</v>
      </c>
      <c r="M33" s="39">
        <v>339.79</v>
      </c>
      <c r="N33" s="43"/>
      <c r="O33" s="43"/>
      <c r="P33" s="43"/>
      <c r="Q33" s="43"/>
      <c r="R33" s="43"/>
      <c r="S33" s="43"/>
      <c r="T33" s="43"/>
      <c r="U33" s="43"/>
      <c r="V33" s="43"/>
      <c r="W33" s="43"/>
      <c r="X33" s="43"/>
      <c r="Y33" s="43"/>
      <c r="Z33" s="43"/>
    </row>
    <row r="34" spans="1:26" s="9" customFormat="1" ht="15" customHeight="1" thickTop="1">
      <c r="A34" s="150" t="s">
        <v>359</v>
      </c>
      <c r="B34" s="151"/>
      <c r="C34" s="151"/>
      <c r="D34" s="151"/>
      <c r="E34" s="151"/>
      <c r="F34" s="151"/>
      <c r="G34" s="151"/>
      <c r="H34" s="151"/>
      <c r="I34" s="151"/>
      <c r="J34" s="151"/>
      <c r="K34" s="151"/>
      <c r="L34" s="151"/>
      <c r="M34" s="151"/>
      <c r="N34" s="8"/>
      <c r="O34" s="8"/>
      <c r="P34" s="8"/>
      <c r="Q34" s="8"/>
      <c r="R34" s="8"/>
      <c r="S34" s="8"/>
      <c r="T34" s="8"/>
      <c r="U34" s="8"/>
      <c r="V34" s="8"/>
      <c r="W34" s="8"/>
      <c r="X34" s="8"/>
      <c r="Y34" s="8"/>
      <c r="Z34" s="8"/>
    </row>
    <row r="35" spans="1:26" ht="12" hidden="1">
      <c r="A35" s="26" t="s">
        <v>276</v>
      </c>
      <c r="B35" s="27">
        <f aca="true" t="shared" si="0" ref="B35:G35">SUM(B36:B39)</f>
        <v>36006.1794</v>
      </c>
      <c r="C35" s="28">
        <f t="shared" si="0"/>
        <v>358</v>
      </c>
      <c r="D35" s="28">
        <f t="shared" si="0"/>
        <v>7769</v>
      </c>
      <c r="E35" s="28">
        <f t="shared" si="0"/>
        <v>146241</v>
      </c>
      <c r="F35" s="28">
        <f t="shared" si="0"/>
        <v>7364396</v>
      </c>
      <c r="G35" s="28">
        <f t="shared" si="0"/>
        <v>22790250</v>
      </c>
      <c r="H35" s="29">
        <f>G35/$G$35*100</f>
        <v>100</v>
      </c>
      <c r="I35" s="28">
        <f>SUM(I36:I39)</f>
        <v>11545418</v>
      </c>
      <c r="J35" s="28">
        <f>SUM(J36:J39)</f>
        <v>11244832</v>
      </c>
      <c r="K35" s="29">
        <f>I35/J35*100</f>
        <v>102.6731035199103</v>
      </c>
      <c r="L35" s="29">
        <f>G35/F35</f>
        <v>3.094652976292964</v>
      </c>
      <c r="M35" s="29">
        <f>G35/B35</f>
        <v>632.9538534710517</v>
      </c>
      <c r="N35" s="43"/>
      <c r="O35" s="43"/>
      <c r="P35" s="43"/>
      <c r="Q35" s="43"/>
      <c r="R35" s="43"/>
      <c r="S35" s="43"/>
      <c r="T35" s="43"/>
      <c r="U35" s="43"/>
      <c r="V35" s="43"/>
      <c r="W35" s="43"/>
      <c r="X35" s="43"/>
      <c r="Y35" s="43"/>
      <c r="Z35" s="43"/>
    </row>
    <row r="36" spans="1:26" ht="12">
      <c r="A36" s="66" t="s">
        <v>277</v>
      </c>
      <c r="B36" s="30">
        <f aca="true" t="shared" si="1" ref="B36:G36">SUM(B$29,B$24:B$25,B$8:B$11)</f>
        <v>7353.3939</v>
      </c>
      <c r="C36" s="31">
        <f t="shared" si="1"/>
        <v>89</v>
      </c>
      <c r="D36" s="31">
        <f t="shared" si="1"/>
        <v>2630</v>
      </c>
      <c r="E36" s="31">
        <f t="shared" si="1"/>
        <v>54415</v>
      </c>
      <c r="F36" s="31">
        <f t="shared" si="1"/>
        <v>3384704</v>
      </c>
      <c r="G36" s="32">
        <f t="shared" si="1"/>
        <v>10044006</v>
      </c>
      <c r="H36" s="33">
        <f>G36/$G$35*100</f>
        <v>44.071504261690855</v>
      </c>
      <c r="I36" s="31">
        <f>SUM(I$29,I$24:I$25,I$8:I$11)</f>
        <v>5027539</v>
      </c>
      <c r="J36" s="31">
        <f>SUM(J$29,J$24:J$25,J$8:J$11)</f>
        <v>5016467</v>
      </c>
      <c r="K36" s="33">
        <f>I36/J36*100</f>
        <v>100.22071310346506</v>
      </c>
      <c r="L36" s="33">
        <f>G36/F36</f>
        <v>2.9674695335249406</v>
      </c>
      <c r="M36" s="33">
        <f>G36/B36</f>
        <v>1365.9007169464974</v>
      </c>
      <c r="N36" s="43"/>
      <c r="O36" s="43"/>
      <c r="P36" s="43"/>
      <c r="Q36" s="43"/>
      <c r="R36" s="43"/>
      <c r="S36" s="43"/>
      <c r="T36" s="43"/>
      <c r="U36" s="43"/>
      <c r="V36" s="43"/>
      <c r="W36" s="43"/>
      <c r="X36" s="43"/>
      <c r="Y36" s="43"/>
      <c r="Z36" s="43"/>
    </row>
    <row r="37" spans="1:26" ht="12">
      <c r="A37" s="67" t="s">
        <v>278</v>
      </c>
      <c r="B37" s="30">
        <f aca="true" t="shared" si="2" ref="B37:G37">SUM(B$26,B$12:B$16)</f>
        <v>10506.876299999998</v>
      </c>
      <c r="C37" s="31">
        <f t="shared" si="2"/>
        <v>106</v>
      </c>
      <c r="D37" s="31">
        <f t="shared" si="2"/>
        <v>2133</v>
      </c>
      <c r="E37" s="31">
        <f t="shared" si="2"/>
        <v>36960</v>
      </c>
      <c r="F37" s="31">
        <f t="shared" si="2"/>
        <v>1672228</v>
      </c>
      <c r="G37" s="32">
        <f t="shared" si="2"/>
        <v>5726543</v>
      </c>
      <c r="H37" s="33">
        <f>G37/$G$35*100</f>
        <v>25.127161834556443</v>
      </c>
      <c r="I37" s="31">
        <f>SUM(I$26,I$12:I$16)</f>
        <v>2930547</v>
      </c>
      <c r="J37" s="31">
        <f>SUM(J$26,J$12:J$16)</f>
        <v>2795996</v>
      </c>
      <c r="K37" s="33">
        <f>I37/J37*100</f>
        <v>104.81227440954852</v>
      </c>
      <c r="L37" s="33">
        <f>G37/F37</f>
        <v>3.4244989319638233</v>
      </c>
      <c r="M37" s="33">
        <f>G37/B37</f>
        <v>545.0281164916732</v>
      </c>
      <c r="N37" s="43"/>
      <c r="O37" s="43"/>
      <c r="P37" s="43"/>
      <c r="Q37" s="43"/>
      <c r="R37" s="43"/>
      <c r="S37" s="43"/>
      <c r="T37" s="43"/>
      <c r="U37" s="43"/>
      <c r="V37" s="43"/>
      <c r="W37" s="43"/>
      <c r="X37" s="43"/>
      <c r="Y37" s="43"/>
      <c r="Z37" s="43"/>
    </row>
    <row r="38" spans="1:26" ht="12">
      <c r="A38" s="67" t="s">
        <v>279</v>
      </c>
      <c r="B38" s="30">
        <f aca="true" t="shared" si="3" ref="B38:G38">SUM(B$27:B$28,B$30,B$17:B$20,B$23)</f>
        <v>10002.0852</v>
      </c>
      <c r="C38" s="31">
        <f t="shared" si="3"/>
        <v>134</v>
      </c>
      <c r="D38" s="31">
        <f t="shared" si="3"/>
        <v>2682</v>
      </c>
      <c r="E38" s="31">
        <f t="shared" si="3"/>
        <v>48503</v>
      </c>
      <c r="F38" s="31">
        <f t="shared" si="3"/>
        <v>2114646</v>
      </c>
      <c r="G38" s="32">
        <f t="shared" si="3"/>
        <v>6438441</v>
      </c>
      <c r="H38" s="33">
        <f>G38/$G$35*100</f>
        <v>28.25085727449238</v>
      </c>
      <c r="I38" s="31">
        <f>SUM(I$27:I$28,I$30,I$17:I$20,I$23)</f>
        <v>3282426</v>
      </c>
      <c r="J38" s="31">
        <f>SUM(J$27:J$28,J$30,J$17:J$20,J$23)</f>
        <v>3156015</v>
      </c>
      <c r="K38" s="33">
        <f>I38/J38*100</f>
        <v>104.00539921388206</v>
      </c>
      <c r="L38" s="33">
        <f>G38/F38</f>
        <v>3.0446897494899856</v>
      </c>
      <c r="M38" s="33">
        <f>G38/B38</f>
        <v>643.7098736171533</v>
      </c>
      <c r="N38" s="43"/>
      <c r="O38" s="43"/>
      <c r="P38" s="43"/>
      <c r="Q38" s="43"/>
      <c r="R38" s="43"/>
      <c r="S38" s="43"/>
      <c r="T38" s="43"/>
      <c r="U38" s="43"/>
      <c r="V38" s="43"/>
      <c r="W38" s="43"/>
      <c r="X38" s="43"/>
      <c r="Y38" s="43"/>
      <c r="Z38" s="43"/>
    </row>
    <row r="39" spans="1:26" ht="12">
      <c r="A39" s="67" t="s">
        <v>280</v>
      </c>
      <c r="B39" s="34">
        <f aca="true" t="shared" si="4" ref="B39:G39">SUM(B$21:B$22)</f>
        <v>8143.824</v>
      </c>
      <c r="C39" s="35">
        <f t="shared" si="4"/>
        <v>29</v>
      </c>
      <c r="D39" s="35">
        <f t="shared" si="4"/>
        <v>324</v>
      </c>
      <c r="E39" s="35">
        <f t="shared" si="4"/>
        <v>6363</v>
      </c>
      <c r="F39" s="35">
        <f t="shared" si="4"/>
        <v>192818</v>
      </c>
      <c r="G39" s="36">
        <f t="shared" si="4"/>
        <v>581260</v>
      </c>
      <c r="H39" s="33">
        <f>G39/$G$35*100</f>
        <v>2.5504766292603196</v>
      </c>
      <c r="I39" s="35">
        <f>SUM(I$21:I$22)</f>
        <v>304906</v>
      </c>
      <c r="J39" s="35">
        <f>SUM(J$21:J$22)</f>
        <v>276354</v>
      </c>
      <c r="K39" s="33">
        <f>I39/J39*100</f>
        <v>110.33167603870397</v>
      </c>
      <c r="L39" s="33">
        <f>G39/F39</f>
        <v>3.014552583265048</v>
      </c>
      <c r="M39" s="33">
        <f>G39/B39</f>
        <v>71.37433225472456</v>
      </c>
      <c r="N39" s="43"/>
      <c r="O39" s="43"/>
      <c r="P39" s="43"/>
      <c r="Q39" s="43"/>
      <c r="R39" s="43"/>
      <c r="S39" s="43"/>
      <c r="T39" s="43"/>
      <c r="U39" s="43"/>
      <c r="V39" s="43"/>
      <c r="W39" s="43"/>
      <c r="X39" s="43"/>
      <c r="Y39" s="43"/>
      <c r="Z39" s="43"/>
    </row>
    <row r="40" spans="1:26" ht="12">
      <c r="A40" s="14" t="s">
        <v>227</v>
      </c>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spans="1:26" ht="12">
      <c r="A41" s="14" t="s">
        <v>228</v>
      </c>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spans="1:26" ht="12">
      <c r="A42" s="14" t="s">
        <v>229</v>
      </c>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spans="1:26" ht="12">
      <c r="A43" s="14" t="s">
        <v>230</v>
      </c>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spans="1:26" ht="12">
      <c r="A44" s="80" t="s">
        <v>281</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26" ht="12">
      <c r="A45" s="80" t="s">
        <v>284</v>
      </c>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spans="1:26" ht="12">
      <c r="A46" s="108" t="s">
        <v>596</v>
      </c>
      <c r="B46" s="43"/>
      <c r="C46" s="43"/>
      <c r="D46" s="43"/>
      <c r="E46" s="43"/>
      <c r="F46" s="43"/>
      <c r="G46" s="43"/>
      <c r="H46" s="43"/>
      <c r="I46" s="43"/>
      <c r="J46" s="43"/>
      <c r="K46" s="43"/>
      <c r="L46" s="43"/>
      <c r="M46" s="43"/>
      <c r="N46" s="43"/>
      <c r="O46" s="43"/>
      <c r="P46" s="43"/>
      <c r="Q46" s="43"/>
      <c r="R46" s="43"/>
      <c r="S46" s="43"/>
      <c r="T46" s="43"/>
      <c r="U46" s="43"/>
      <c r="V46" s="43"/>
      <c r="W46" s="43"/>
      <c r="X46" s="43"/>
      <c r="Y46" s="43"/>
      <c r="Z46" s="43"/>
    </row>
    <row r="47" spans="1:13" ht="12">
      <c r="A47" s="152" t="s">
        <v>282</v>
      </c>
      <c r="B47" s="153"/>
      <c r="C47" s="153"/>
      <c r="D47" s="153"/>
      <c r="E47" s="153"/>
      <c r="F47" s="153"/>
      <c r="G47" s="153"/>
      <c r="H47" s="153"/>
      <c r="I47" s="153"/>
      <c r="J47" s="153"/>
      <c r="K47" s="153"/>
      <c r="L47" s="153"/>
      <c r="M47" s="153"/>
    </row>
    <row r="48" spans="1:13" ht="12">
      <c r="A48" s="76" t="s">
        <v>283</v>
      </c>
      <c r="B48" s="43"/>
      <c r="C48" s="43"/>
      <c r="D48" s="43"/>
      <c r="E48" s="43"/>
      <c r="F48" s="43"/>
      <c r="G48" s="43"/>
      <c r="H48" s="43"/>
      <c r="I48" s="43"/>
      <c r="J48" s="43"/>
      <c r="K48" s="43"/>
      <c r="L48" s="43"/>
      <c r="M48" s="43"/>
    </row>
    <row r="49" ht="12">
      <c r="A49" s="82"/>
    </row>
  </sheetData>
  <sheetProtection/>
  <mergeCells count="4">
    <mergeCell ref="A2:M2"/>
    <mergeCell ref="A34:M34"/>
    <mergeCell ref="A1:M1"/>
    <mergeCell ref="A47:M47"/>
  </mergeCells>
  <printOptions/>
  <pageMargins left="0.3937007874015748" right="0.3937007874015748" top="0.984251968503937" bottom="0.984251968503937" header="0.5118110236220472" footer="0.5118110236220472"/>
  <pageSetup fitToHeight="1" fitToWidth="1" horizontalDpi="300" verticalDpi="300" orientation="landscape" paperSize="9" scale="96" r:id="rId3"/>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Z47"/>
  <sheetViews>
    <sheetView zoomScalePageLayoutView="0" workbookViewId="0" topLeftCell="A1">
      <selection activeCell="A2" sqref="A2:M2"/>
    </sheetView>
  </sheetViews>
  <sheetFormatPr defaultColWidth="9.33203125" defaultRowHeight="12"/>
  <cols>
    <col min="1" max="1" width="23.66015625" style="44" customWidth="1"/>
    <col min="2" max="2" width="13.16015625" style="44" customWidth="1"/>
    <col min="3" max="3" width="14.5" style="44" customWidth="1"/>
    <col min="4" max="4" width="9" style="44" customWidth="1"/>
    <col min="5" max="5" width="9.83203125" style="44" customWidth="1"/>
    <col min="6" max="6" width="10.33203125" style="44" customWidth="1"/>
    <col min="7" max="7" width="12" style="44" customWidth="1"/>
    <col min="8" max="8" width="10.66015625" style="44" customWidth="1"/>
    <col min="9" max="9" width="10.5" style="44" customWidth="1"/>
    <col min="10" max="10" width="10.16015625" style="44" customWidth="1"/>
    <col min="11" max="11" width="10.66015625" style="44" customWidth="1"/>
    <col min="12" max="12" width="12.66015625" style="44" customWidth="1"/>
    <col min="13" max="13" width="15.5" style="44" customWidth="1"/>
    <col min="14" max="16384" width="9.33203125" style="44" customWidth="1"/>
  </cols>
  <sheetData>
    <row r="1" spans="1:13" s="69" customFormat="1" ht="24.75" customHeight="1">
      <c r="A1" s="144" t="s">
        <v>358</v>
      </c>
      <c r="B1" s="144"/>
      <c r="C1" s="144"/>
      <c r="D1" s="144"/>
      <c r="E1" s="144"/>
      <c r="F1" s="144"/>
      <c r="G1" s="144"/>
      <c r="H1" s="144"/>
      <c r="I1" s="144"/>
      <c r="J1" s="144"/>
      <c r="K1" s="144"/>
      <c r="L1" s="144"/>
      <c r="M1" s="144"/>
    </row>
    <row r="2" spans="1:13" s="69" customFormat="1" ht="12" customHeight="1">
      <c r="A2" s="148" t="s">
        <v>234</v>
      </c>
      <c r="B2" s="149"/>
      <c r="C2" s="149"/>
      <c r="D2" s="149"/>
      <c r="E2" s="149"/>
      <c r="F2" s="149"/>
      <c r="G2" s="149"/>
      <c r="H2" s="149"/>
      <c r="I2" s="149"/>
      <c r="J2" s="149"/>
      <c r="K2" s="149"/>
      <c r="L2" s="149"/>
      <c r="M2" s="149"/>
    </row>
    <row r="3" spans="1:13" s="71" customFormat="1" ht="38.25" customHeight="1">
      <c r="A3" s="55" t="s">
        <v>181</v>
      </c>
      <c r="B3" s="55" t="s">
        <v>182</v>
      </c>
      <c r="C3" s="70" t="s">
        <v>183</v>
      </c>
      <c r="D3" s="70" t="s">
        <v>184</v>
      </c>
      <c r="E3" s="114" t="s">
        <v>594</v>
      </c>
      <c r="F3" s="55" t="s">
        <v>185</v>
      </c>
      <c r="G3" s="55" t="s">
        <v>186</v>
      </c>
      <c r="H3" s="55" t="s">
        <v>187</v>
      </c>
      <c r="I3" s="55" t="s">
        <v>188</v>
      </c>
      <c r="J3" s="55" t="s">
        <v>189</v>
      </c>
      <c r="K3" s="70" t="s">
        <v>190</v>
      </c>
      <c r="L3" s="70" t="s">
        <v>191</v>
      </c>
      <c r="M3" s="70" t="s">
        <v>192</v>
      </c>
    </row>
    <row r="4" spans="1:13" s="73" customFormat="1" ht="45.75" customHeight="1">
      <c r="A4" s="72" t="s">
        <v>346</v>
      </c>
      <c r="B4" s="72" t="s">
        <v>347</v>
      </c>
      <c r="C4" s="72" t="s">
        <v>348</v>
      </c>
      <c r="D4" s="72" t="s">
        <v>349</v>
      </c>
      <c r="E4" s="115" t="s">
        <v>600</v>
      </c>
      <c r="F4" s="72" t="s">
        <v>350</v>
      </c>
      <c r="G4" s="72" t="s">
        <v>351</v>
      </c>
      <c r="H4" s="72" t="s">
        <v>352</v>
      </c>
      <c r="I4" s="72" t="s">
        <v>353</v>
      </c>
      <c r="J4" s="72" t="s">
        <v>354</v>
      </c>
      <c r="K4" s="72" t="s">
        <v>355</v>
      </c>
      <c r="L4" s="52" t="s">
        <v>356</v>
      </c>
      <c r="M4" s="72" t="s">
        <v>357</v>
      </c>
    </row>
    <row r="5" spans="1:13" s="15" customFormat="1" ht="18" customHeight="1">
      <c r="A5" s="4" t="s">
        <v>193</v>
      </c>
      <c r="B5" s="5">
        <v>36188.0354</v>
      </c>
      <c r="C5" s="6">
        <v>368</v>
      </c>
      <c r="D5" s="6">
        <v>7833</v>
      </c>
      <c r="E5" s="6">
        <v>146967</v>
      </c>
      <c r="F5" s="6">
        <v>7292879</v>
      </c>
      <c r="G5" s="6">
        <v>22770383</v>
      </c>
      <c r="H5" s="7">
        <v>100</v>
      </c>
      <c r="I5" s="6">
        <v>11562440</v>
      </c>
      <c r="J5" s="6">
        <v>11207943</v>
      </c>
      <c r="K5" s="7">
        <v>103.16</v>
      </c>
      <c r="L5" s="7">
        <v>3.12</v>
      </c>
      <c r="M5" s="7">
        <v>629.22</v>
      </c>
    </row>
    <row r="6" spans="1:26" s="9" customFormat="1" ht="12" hidden="1">
      <c r="A6" s="64" t="s">
        <v>194</v>
      </c>
      <c r="B6" s="40">
        <v>36006.1794</v>
      </c>
      <c r="C6" s="41">
        <v>358</v>
      </c>
      <c r="D6" s="41">
        <v>7774</v>
      </c>
      <c r="E6" s="41">
        <v>146074</v>
      </c>
      <c r="F6" s="41">
        <v>7263739</v>
      </c>
      <c r="G6" s="41">
        <v>22689774</v>
      </c>
      <c r="H6" s="42">
        <v>99.65</v>
      </c>
      <c r="I6" s="41">
        <v>11519315</v>
      </c>
      <c r="J6" s="41">
        <v>11170459</v>
      </c>
      <c r="K6" s="42">
        <v>103.12</v>
      </c>
      <c r="L6" s="42">
        <v>3.12</v>
      </c>
      <c r="M6" s="42">
        <v>630.16</v>
      </c>
      <c r="N6" s="8"/>
      <c r="O6" s="8"/>
      <c r="P6" s="8"/>
      <c r="Q6" s="8"/>
      <c r="R6" s="8"/>
      <c r="S6" s="8"/>
      <c r="T6" s="8"/>
      <c r="U6" s="8"/>
      <c r="V6" s="8"/>
      <c r="W6" s="8"/>
      <c r="X6" s="8"/>
      <c r="Y6" s="8"/>
      <c r="Z6" s="8"/>
    </row>
    <row r="7" spans="1:26" ht="12">
      <c r="A7" s="64" t="s">
        <v>195</v>
      </c>
      <c r="B7" s="40">
        <v>35580.787</v>
      </c>
      <c r="C7" s="41">
        <v>335</v>
      </c>
      <c r="D7" s="41">
        <v>6862</v>
      </c>
      <c r="E7" s="41">
        <v>128137</v>
      </c>
      <c r="F7" s="41">
        <v>5786737</v>
      </c>
      <c r="G7" s="41">
        <v>18562750</v>
      </c>
      <c r="H7" s="42">
        <v>81.52</v>
      </c>
      <c r="I7" s="41">
        <v>9483831</v>
      </c>
      <c r="J7" s="41">
        <v>9078919</v>
      </c>
      <c r="K7" s="42">
        <v>104.46</v>
      </c>
      <c r="L7" s="42">
        <v>3.21</v>
      </c>
      <c r="M7" s="42">
        <v>521.71</v>
      </c>
      <c r="N7" s="43"/>
      <c r="O7" s="43"/>
      <c r="P7" s="43"/>
      <c r="Q7" s="43"/>
      <c r="R7" s="43"/>
      <c r="S7" s="43"/>
      <c r="T7" s="43"/>
      <c r="U7" s="43"/>
      <c r="V7" s="43"/>
      <c r="W7" s="43"/>
      <c r="X7" s="43"/>
      <c r="Y7" s="43"/>
      <c r="Z7" s="43"/>
    </row>
    <row r="8" spans="1:26" ht="12">
      <c r="A8" s="74" t="s">
        <v>196</v>
      </c>
      <c r="B8" s="10">
        <v>2052.5667</v>
      </c>
      <c r="C8" s="11">
        <v>29</v>
      </c>
      <c r="D8" s="11">
        <v>1014</v>
      </c>
      <c r="E8" s="11">
        <v>21637</v>
      </c>
      <c r="F8" s="11">
        <v>1263427</v>
      </c>
      <c r="G8" s="11">
        <v>3736677</v>
      </c>
      <c r="H8" s="12">
        <v>16.41</v>
      </c>
      <c r="I8" s="11">
        <v>1875730</v>
      </c>
      <c r="J8" s="11">
        <v>1860947</v>
      </c>
      <c r="K8" s="12">
        <v>100.79</v>
      </c>
      <c r="L8" s="12">
        <v>2.96</v>
      </c>
      <c r="M8" s="12">
        <v>1820.49</v>
      </c>
      <c r="N8" s="43"/>
      <c r="O8" s="43"/>
      <c r="P8" s="43"/>
      <c r="Q8" s="43"/>
      <c r="R8" s="43"/>
      <c r="S8" s="43"/>
      <c r="T8" s="43"/>
      <c r="U8" s="43"/>
      <c r="V8" s="43"/>
      <c r="W8" s="43"/>
      <c r="X8" s="43"/>
      <c r="Y8" s="43"/>
      <c r="Z8" s="43"/>
    </row>
    <row r="9" spans="1:26" ht="12">
      <c r="A9" s="74" t="s">
        <v>197</v>
      </c>
      <c r="B9" s="10">
        <v>2143.6251</v>
      </c>
      <c r="C9" s="11">
        <v>12</v>
      </c>
      <c r="D9" s="11">
        <v>237</v>
      </c>
      <c r="E9" s="11">
        <v>3732</v>
      </c>
      <c r="F9" s="11">
        <v>142776</v>
      </c>
      <c r="G9" s="11">
        <v>461586</v>
      </c>
      <c r="H9" s="12">
        <v>2.03</v>
      </c>
      <c r="I9" s="11">
        <v>237326</v>
      </c>
      <c r="J9" s="11">
        <v>224260</v>
      </c>
      <c r="K9" s="12">
        <v>105.83</v>
      </c>
      <c r="L9" s="12">
        <v>3.23</v>
      </c>
      <c r="M9" s="12">
        <v>215.33</v>
      </c>
      <c r="N9" s="43"/>
      <c r="O9" s="43"/>
      <c r="P9" s="43"/>
      <c r="Q9" s="43"/>
      <c r="R9" s="43"/>
      <c r="S9" s="43"/>
      <c r="T9" s="43"/>
      <c r="U9" s="43"/>
      <c r="V9" s="43"/>
      <c r="W9" s="43"/>
      <c r="X9" s="43"/>
      <c r="Y9" s="43"/>
      <c r="Z9" s="43"/>
    </row>
    <row r="10" spans="1:26" ht="12">
      <c r="A10" s="74" t="s">
        <v>198</v>
      </c>
      <c r="B10" s="10">
        <v>1220.954</v>
      </c>
      <c r="C10" s="11">
        <v>13</v>
      </c>
      <c r="D10" s="11">
        <v>462</v>
      </c>
      <c r="E10" s="11">
        <v>10916</v>
      </c>
      <c r="F10" s="11">
        <v>590044</v>
      </c>
      <c r="G10" s="11">
        <v>1880316</v>
      </c>
      <c r="H10" s="12">
        <v>8.26</v>
      </c>
      <c r="I10" s="11">
        <v>958212</v>
      </c>
      <c r="J10" s="11">
        <v>922104</v>
      </c>
      <c r="K10" s="12">
        <v>103.92</v>
      </c>
      <c r="L10" s="12">
        <v>3.19</v>
      </c>
      <c r="M10" s="12">
        <v>1540.04</v>
      </c>
      <c r="N10" s="43"/>
      <c r="O10" s="43"/>
      <c r="P10" s="43"/>
      <c r="Q10" s="43"/>
      <c r="R10" s="43"/>
      <c r="S10" s="43"/>
      <c r="T10" s="43"/>
      <c r="U10" s="43"/>
      <c r="V10" s="43"/>
      <c r="W10" s="43"/>
      <c r="X10" s="43"/>
      <c r="Y10" s="43"/>
      <c r="Z10" s="43"/>
    </row>
    <row r="11" spans="1:26" ht="12">
      <c r="A11" s="74" t="s">
        <v>199</v>
      </c>
      <c r="B11" s="10">
        <v>1427.5931</v>
      </c>
      <c r="C11" s="11">
        <v>13</v>
      </c>
      <c r="D11" s="11">
        <v>182</v>
      </c>
      <c r="E11" s="11">
        <v>3017</v>
      </c>
      <c r="F11" s="11">
        <v>137804</v>
      </c>
      <c r="G11" s="11">
        <v>477677</v>
      </c>
      <c r="H11" s="12">
        <v>2.1</v>
      </c>
      <c r="I11" s="11">
        <v>248195</v>
      </c>
      <c r="J11" s="11">
        <v>229482</v>
      </c>
      <c r="K11" s="12">
        <v>108.15</v>
      </c>
      <c r="L11" s="12">
        <v>3.47</v>
      </c>
      <c r="M11" s="12">
        <v>334.6</v>
      </c>
      <c r="N11" s="43"/>
      <c r="O11" s="43"/>
      <c r="P11" s="43"/>
      <c r="Q11" s="43"/>
      <c r="R11" s="43"/>
      <c r="S11" s="43"/>
      <c r="T11" s="43"/>
      <c r="U11" s="43"/>
      <c r="V11" s="43"/>
      <c r="W11" s="43"/>
      <c r="X11" s="43"/>
      <c r="Y11" s="43"/>
      <c r="Z11" s="43"/>
    </row>
    <row r="12" spans="1:26" ht="12">
      <c r="A12" s="74" t="s">
        <v>200</v>
      </c>
      <c r="B12" s="10">
        <v>1820.3149</v>
      </c>
      <c r="C12" s="11">
        <v>18</v>
      </c>
      <c r="D12" s="11">
        <v>267</v>
      </c>
      <c r="E12" s="11">
        <v>4553</v>
      </c>
      <c r="F12" s="11">
        <v>157967</v>
      </c>
      <c r="G12" s="11">
        <v>559944</v>
      </c>
      <c r="H12" s="12">
        <v>2.46</v>
      </c>
      <c r="I12" s="11">
        <v>293424</v>
      </c>
      <c r="J12" s="11">
        <v>266520</v>
      </c>
      <c r="K12" s="12">
        <v>110.09</v>
      </c>
      <c r="L12" s="12">
        <v>3.54</v>
      </c>
      <c r="M12" s="12">
        <v>307.61</v>
      </c>
      <c r="N12" s="43"/>
      <c r="O12" s="43"/>
      <c r="P12" s="43"/>
      <c r="Q12" s="43"/>
      <c r="R12" s="43"/>
      <c r="S12" s="43"/>
      <c r="T12" s="43"/>
      <c r="U12" s="43"/>
      <c r="V12" s="43"/>
      <c r="W12" s="43"/>
      <c r="X12" s="43"/>
      <c r="Y12" s="43"/>
      <c r="Z12" s="43"/>
    </row>
    <row r="13" spans="1:26" ht="12">
      <c r="A13" s="74" t="s">
        <v>201</v>
      </c>
      <c r="B13" s="10">
        <v>2051.4712</v>
      </c>
      <c r="C13" s="11">
        <v>21</v>
      </c>
      <c r="D13" s="11">
        <v>409</v>
      </c>
      <c r="E13" s="11">
        <v>7637</v>
      </c>
      <c r="F13" s="11">
        <v>428832</v>
      </c>
      <c r="G13" s="11">
        <v>1533442</v>
      </c>
      <c r="H13" s="12">
        <v>6.73</v>
      </c>
      <c r="I13" s="11">
        <v>782836</v>
      </c>
      <c r="J13" s="11">
        <v>750606</v>
      </c>
      <c r="K13" s="12">
        <v>104.29</v>
      </c>
      <c r="L13" s="12">
        <v>3.58</v>
      </c>
      <c r="M13" s="12">
        <v>747.48</v>
      </c>
      <c r="N13" s="43"/>
      <c r="O13" s="43"/>
      <c r="P13" s="43"/>
      <c r="Q13" s="43"/>
      <c r="R13" s="43"/>
      <c r="S13" s="43"/>
      <c r="T13" s="43"/>
      <c r="U13" s="43"/>
      <c r="V13" s="43"/>
      <c r="W13" s="43"/>
      <c r="X13" s="43"/>
      <c r="Y13" s="43"/>
      <c r="Z13" s="43"/>
    </row>
    <row r="14" spans="1:26" ht="12">
      <c r="A14" s="74" t="s">
        <v>202</v>
      </c>
      <c r="B14" s="10">
        <v>1074.396</v>
      </c>
      <c r="C14" s="11">
        <v>26</v>
      </c>
      <c r="D14" s="11">
        <v>588</v>
      </c>
      <c r="E14" s="11">
        <v>9017</v>
      </c>
      <c r="F14" s="11">
        <v>340358</v>
      </c>
      <c r="G14" s="11">
        <v>1315826</v>
      </c>
      <c r="H14" s="12">
        <v>5.78</v>
      </c>
      <c r="I14" s="11">
        <v>679764</v>
      </c>
      <c r="J14" s="11">
        <v>636062</v>
      </c>
      <c r="K14" s="12">
        <v>106.87</v>
      </c>
      <c r="L14" s="12">
        <v>3.87</v>
      </c>
      <c r="M14" s="12">
        <v>1224.71</v>
      </c>
      <c r="N14" s="43"/>
      <c r="O14" s="43"/>
      <c r="P14" s="43"/>
      <c r="Q14" s="43"/>
      <c r="R14" s="43"/>
      <c r="S14" s="43"/>
      <c r="T14" s="43"/>
      <c r="U14" s="43"/>
      <c r="V14" s="43"/>
      <c r="W14" s="43"/>
      <c r="X14" s="43"/>
      <c r="Y14" s="43"/>
      <c r="Z14" s="43"/>
    </row>
    <row r="15" spans="1:26" ht="12">
      <c r="A15" s="74" t="s">
        <v>203</v>
      </c>
      <c r="B15" s="10">
        <v>4106.436</v>
      </c>
      <c r="C15" s="11">
        <v>13</v>
      </c>
      <c r="D15" s="11">
        <v>261</v>
      </c>
      <c r="E15" s="11">
        <v>4248</v>
      </c>
      <c r="F15" s="11">
        <v>160853</v>
      </c>
      <c r="G15" s="11">
        <v>537168</v>
      </c>
      <c r="H15" s="12">
        <v>2.36</v>
      </c>
      <c r="I15" s="11">
        <v>279214</v>
      </c>
      <c r="J15" s="11">
        <v>257954</v>
      </c>
      <c r="K15" s="12">
        <v>108.24</v>
      </c>
      <c r="L15" s="12">
        <v>3.34</v>
      </c>
      <c r="M15" s="12">
        <v>130.81</v>
      </c>
      <c r="N15" s="43"/>
      <c r="O15" s="43"/>
      <c r="P15" s="43"/>
      <c r="Q15" s="43"/>
      <c r="R15" s="43"/>
      <c r="S15" s="43"/>
      <c r="T15" s="43"/>
      <c r="U15" s="43"/>
      <c r="V15" s="43"/>
      <c r="W15" s="43"/>
      <c r="X15" s="43"/>
      <c r="Y15" s="43"/>
      <c r="Z15" s="43"/>
    </row>
    <row r="16" spans="1:26" ht="12">
      <c r="A16" s="74" t="s">
        <v>204</v>
      </c>
      <c r="B16" s="77">
        <v>1290.8326</v>
      </c>
      <c r="C16" s="11">
        <v>20</v>
      </c>
      <c r="D16" s="11">
        <v>387</v>
      </c>
      <c r="E16" s="11">
        <v>6347</v>
      </c>
      <c r="F16" s="11">
        <v>213216</v>
      </c>
      <c r="G16" s="11">
        <v>733330</v>
      </c>
      <c r="H16" s="12">
        <v>3.22</v>
      </c>
      <c r="I16" s="11">
        <v>385913</v>
      </c>
      <c r="J16" s="11">
        <v>347417</v>
      </c>
      <c r="K16" s="12">
        <v>111.08</v>
      </c>
      <c r="L16" s="12">
        <v>3.44</v>
      </c>
      <c r="M16" s="12">
        <v>568.11</v>
      </c>
      <c r="N16" s="43"/>
      <c r="O16" s="43"/>
      <c r="P16" s="43"/>
      <c r="Q16" s="43"/>
      <c r="R16" s="43"/>
      <c r="S16" s="43"/>
      <c r="T16" s="43"/>
      <c r="U16" s="43"/>
      <c r="V16" s="43"/>
      <c r="W16" s="43"/>
      <c r="X16" s="43"/>
      <c r="Y16" s="43"/>
      <c r="Z16" s="43"/>
    </row>
    <row r="17" spans="1:26" ht="12">
      <c r="A17" s="74" t="s">
        <v>205</v>
      </c>
      <c r="B17" s="77">
        <v>1901.675</v>
      </c>
      <c r="C17" s="11">
        <v>18</v>
      </c>
      <c r="D17" s="11">
        <v>357</v>
      </c>
      <c r="E17" s="11">
        <v>5304</v>
      </c>
      <c r="F17" s="11">
        <v>164911</v>
      </c>
      <c r="G17" s="11">
        <v>557101</v>
      </c>
      <c r="H17" s="12">
        <v>2.45</v>
      </c>
      <c r="I17" s="11">
        <v>292919</v>
      </c>
      <c r="J17" s="11">
        <v>264182</v>
      </c>
      <c r="K17" s="12">
        <v>110.88</v>
      </c>
      <c r="L17" s="12">
        <v>3.38</v>
      </c>
      <c r="M17" s="12">
        <v>292.95</v>
      </c>
      <c r="N17" s="43"/>
      <c r="O17" s="43"/>
      <c r="P17" s="43"/>
      <c r="Q17" s="43"/>
      <c r="R17" s="43"/>
      <c r="S17" s="43"/>
      <c r="T17" s="43"/>
      <c r="U17" s="43"/>
      <c r="V17" s="43"/>
      <c r="W17" s="43"/>
      <c r="X17" s="43"/>
      <c r="Y17" s="43"/>
      <c r="Z17" s="43"/>
    </row>
    <row r="18" spans="1:26" ht="12">
      <c r="A18" s="74" t="s">
        <v>206</v>
      </c>
      <c r="B18" s="10">
        <v>2016.0075</v>
      </c>
      <c r="C18" s="11">
        <v>31</v>
      </c>
      <c r="D18" s="11">
        <v>534</v>
      </c>
      <c r="E18" s="11">
        <v>9699</v>
      </c>
      <c r="F18" s="11">
        <v>345634</v>
      </c>
      <c r="G18" s="11">
        <v>1106059</v>
      </c>
      <c r="H18" s="12">
        <v>4.86</v>
      </c>
      <c r="I18" s="11">
        <v>569202</v>
      </c>
      <c r="J18" s="11">
        <v>536857</v>
      </c>
      <c r="K18" s="12">
        <v>106.02</v>
      </c>
      <c r="L18" s="12">
        <v>3.2</v>
      </c>
      <c r="M18" s="12">
        <v>548.64</v>
      </c>
      <c r="N18" s="43"/>
      <c r="O18" s="43"/>
      <c r="P18" s="43"/>
      <c r="Q18" s="43"/>
      <c r="R18" s="43"/>
      <c r="S18" s="43"/>
      <c r="T18" s="43"/>
      <c r="U18" s="43"/>
      <c r="V18" s="43"/>
      <c r="W18" s="43"/>
      <c r="X18" s="43"/>
      <c r="Y18" s="43"/>
      <c r="Z18" s="43"/>
    </row>
    <row r="19" spans="1:26" ht="12">
      <c r="A19" s="74" t="s">
        <v>207</v>
      </c>
      <c r="B19" s="10">
        <v>2792.6744</v>
      </c>
      <c r="C19" s="11">
        <v>27</v>
      </c>
      <c r="D19" s="11">
        <v>448</v>
      </c>
      <c r="E19" s="11">
        <v>9478</v>
      </c>
      <c r="F19" s="11">
        <v>405229</v>
      </c>
      <c r="G19" s="11">
        <v>1242837</v>
      </c>
      <c r="H19" s="12">
        <v>5.46</v>
      </c>
      <c r="I19" s="11">
        <v>642371</v>
      </c>
      <c r="J19" s="11">
        <v>600466</v>
      </c>
      <c r="K19" s="12">
        <v>106.98</v>
      </c>
      <c r="L19" s="12">
        <v>3.07</v>
      </c>
      <c r="M19" s="12">
        <v>445.03</v>
      </c>
      <c r="N19" s="43"/>
      <c r="O19" s="43"/>
      <c r="P19" s="43"/>
      <c r="Q19" s="43"/>
      <c r="R19" s="43"/>
      <c r="S19" s="43"/>
      <c r="T19" s="43"/>
      <c r="U19" s="43"/>
      <c r="V19" s="43"/>
      <c r="W19" s="43"/>
      <c r="X19" s="43"/>
      <c r="Y19" s="43"/>
      <c r="Z19" s="43"/>
    </row>
    <row r="20" spans="1:26" ht="12">
      <c r="A20" s="74" t="s">
        <v>208</v>
      </c>
      <c r="B20" s="10">
        <v>2775.6003</v>
      </c>
      <c r="C20" s="11">
        <v>33</v>
      </c>
      <c r="D20" s="11">
        <v>464</v>
      </c>
      <c r="E20" s="11">
        <v>7458</v>
      </c>
      <c r="F20" s="11">
        <v>263018</v>
      </c>
      <c r="G20" s="11">
        <v>898300</v>
      </c>
      <c r="H20" s="12">
        <v>3.95</v>
      </c>
      <c r="I20" s="11">
        <v>466041</v>
      </c>
      <c r="J20" s="11">
        <v>432259</v>
      </c>
      <c r="K20" s="12">
        <v>107.82</v>
      </c>
      <c r="L20" s="12">
        <v>3.42</v>
      </c>
      <c r="M20" s="12">
        <v>323.64</v>
      </c>
      <c r="N20" s="43"/>
      <c r="O20" s="43"/>
      <c r="P20" s="43"/>
      <c r="Q20" s="43"/>
      <c r="R20" s="43"/>
      <c r="S20" s="43"/>
      <c r="T20" s="43"/>
      <c r="U20" s="43"/>
      <c r="V20" s="43"/>
      <c r="W20" s="43"/>
      <c r="X20" s="43"/>
      <c r="Y20" s="43"/>
      <c r="Z20" s="43"/>
    </row>
    <row r="21" spans="1:26" ht="12">
      <c r="A21" s="74" t="s">
        <v>209</v>
      </c>
      <c r="B21" s="10">
        <v>3515.2526</v>
      </c>
      <c r="C21" s="11">
        <v>16</v>
      </c>
      <c r="D21" s="11">
        <v>147</v>
      </c>
      <c r="E21" s="11">
        <v>2707</v>
      </c>
      <c r="F21" s="11">
        <v>77116</v>
      </c>
      <c r="G21" s="11">
        <v>238943</v>
      </c>
      <c r="H21" s="12">
        <v>1.05</v>
      </c>
      <c r="I21" s="11">
        <v>126727</v>
      </c>
      <c r="J21" s="11">
        <v>112216</v>
      </c>
      <c r="K21" s="12">
        <v>112.93</v>
      </c>
      <c r="L21" s="12">
        <v>3.1</v>
      </c>
      <c r="M21" s="12">
        <v>67.97</v>
      </c>
      <c r="N21" s="43"/>
      <c r="O21" s="43"/>
      <c r="P21" s="43"/>
      <c r="Q21" s="43"/>
      <c r="R21" s="43"/>
      <c r="S21" s="43"/>
      <c r="T21" s="43"/>
      <c r="U21" s="43"/>
      <c r="V21" s="43"/>
      <c r="W21" s="43"/>
      <c r="X21" s="43"/>
      <c r="Y21" s="43"/>
      <c r="Z21" s="43"/>
    </row>
    <row r="22" spans="1:26" ht="12">
      <c r="A22" s="74" t="s">
        <v>210</v>
      </c>
      <c r="B22" s="10">
        <v>4628.5714</v>
      </c>
      <c r="C22" s="11">
        <v>13</v>
      </c>
      <c r="D22" s="11">
        <v>177</v>
      </c>
      <c r="E22" s="11">
        <v>3654</v>
      </c>
      <c r="F22" s="11">
        <v>114230</v>
      </c>
      <c r="G22" s="11">
        <v>347298</v>
      </c>
      <c r="H22" s="12">
        <v>1.53</v>
      </c>
      <c r="I22" s="11">
        <v>181557</v>
      </c>
      <c r="J22" s="11">
        <v>165741</v>
      </c>
      <c r="K22" s="12">
        <v>109.54</v>
      </c>
      <c r="L22" s="12">
        <v>3.04</v>
      </c>
      <c r="M22" s="12">
        <v>75.03</v>
      </c>
      <c r="N22" s="43"/>
      <c r="O22" s="43"/>
      <c r="P22" s="43"/>
      <c r="Q22" s="43"/>
      <c r="R22" s="43"/>
      <c r="S22" s="43"/>
      <c r="T22" s="43"/>
      <c r="U22" s="43"/>
      <c r="V22" s="43"/>
      <c r="W22" s="43"/>
      <c r="X22" s="43"/>
      <c r="Y22" s="43"/>
      <c r="Z22" s="43"/>
    </row>
    <row r="23" spans="1:26" ht="12">
      <c r="A23" s="74" t="s">
        <v>211</v>
      </c>
      <c r="B23" s="10">
        <v>126.8641</v>
      </c>
      <c r="C23" s="11">
        <v>6</v>
      </c>
      <c r="D23" s="11">
        <v>97</v>
      </c>
      <c r="E23" s="11">
        <v>1401</v>
      </c>
      <c r="F23" s="11">
        <v>29713</v>
      </c>
      <c r="G23" s="11">
        <v>92489</v>
      </c>
      <c r="H23" s="12">
        <v>0.41</v>
      </c>
      <c r="I23" s="11">
        <v>47920</v>
      </c>
      <c r="J23" s="11">
        <v>44569</v>
      </c>
      <c r="K23" s="12">
        <v>107.52</v>
      </c>
      <c r="L23" s="12">
        <v>3.11</v>
      </c>
      <c r="M23" s="12">
        <v>729.04</v>
      </c>
      <c r="N23" s="43"/>
      <c r="O23" s="43"/>
      <c r="P23" s="43"/>
      <c r="Q23" s="43"/>
      <c r="R23" s="43"/>
      <c r="S23" s="43"/>
      <c r="T23" s="43"/>
      <c r="U23" s="43"/>
      <c r="V23" s="43"/>
      <c r="W23" s="43"/>
      <c r="X23" s="43"/>
      <c r="Y23" s="43"/>
      <c r="Z23" s="43"/>
    </row>
    <row r="24" spans="1:26" ht="12">
      <c r="A24" s="74" t="s">
        <v>212</v>
      </c>
      <c r="B24" s="10">
        <v>132.7589</v>
      </c>
      <c r="C24" s="11">
        <v>7</v>
      </c>
      <c r="D24" s="11">
        <v>154</v>
      </c>
      <c r="E24" s="11">
        <v>3332</v>
      </c>
      <c r="F24" s="11">
        <v>140026</v>
      </c>
      <c r="G24" s="11">
        <v>391727</v>
      </c>
      <c r="H24" s="12">
        <v>1.72</v>
      </c>
      <c r="I24" s="11">
        <v>199389</v>
      </c>
      <c r="J24" s="11">
        <v>192338</v>
      </c>
      <c r="K24" s="12">
        <v>103.67</v>
      </c>
      <c r="L24" s="12">
        <v>2.8</v>
      </c>
      <c r="M24" s="12">
        <v>2950.66</v>
      </c>
      <c r="N24" s="43"/>
      <c r="O24" s="43"/>
      <c r="P24" s="43"/>
      <c r="Q24" s="43"/>
      <c r="R24" s="43"/>
      <c r="S24" s="43"/>
      <c r="T24" s="43"/>
      <c r="U24" s="43"/>
      <c r="V24" s="43"/>
      <c r="W24" s="43"/>
      <c r="X24" s="43"/>
      <c r="Y24" s="43"/>
      <c r="Z24" s="43"/>
    </row>
    <row r="25" spans="1:26" ht="12">
      <c r="A25" s="74" t="s">
        <v>213</v>
      </c>
      <c r="B25" s="10">
        <v>104.0964</v>
      </c>
      <c r="C25" s="11">
        <v>3</v>
      </c>
      <c r="D25" s="11">
        <v>121</v>
      </c>
      <c r="E25" s="11">
        <v>2160</v>
      </c>
      <c r="F25" s="11">
        <v>125824</v>
      </c>
      <c r="G25" s="11">
        <v>390692</v>
      </c>
      <c r="H25" s="12">
        <v>1.72</v>
      </c>
      <c r="I25" s="11">
        <v>196806</v>
      </c>
      <c r="J25" s="11">
        <v>193886</v>
      </c>
      <c r="K25" s="12">
        <v>101.51</v>
      </c>
      <c r="L25" s="12">
        <v>3.11</v>
      </c>
      <c r="M25" s="12">
        <v>3753.17</v>
      </c>
      <c r="N25" s="43"/>
      <c r="O25" s="43"/>
      <c r="P25" s="43"/>
      <c r="Q25" s="43"/>
      <c r="R25" s="43"/>
      <c r="S25" s="43"/>
      <c r="T25" s="43"/>
      <c r="U25" s="43"/>
      <c r="V25" s="43"/>
      <c r="W25" s="43"/>
      <c r="X25" s="43"/>
      <c r="Y25" s="43"/>
      <c r="Z25" s="43"/>
    </row>
    <row r="26" spans="1:26" ht="12">
      <c r="A26" s="74" t="s">
        <v>214</v>
      </c>
      <c r="B26" s="10">
        <v>163.4256</v>
      </c>
      <c r="C26" s="11">
        <v>8</v>
      </c>
      <c r="D26" s="11">
        <v>214</v>
      </c>
      <c r="E26" s="11">
        <v>5080</v>
      </c>
      <c r="F26" s="11">
        <v>347392</v>
      </c>
      <c r="G26" s="11">
        <v>1032778</v>
      </c>
      <c r="H26" s="12">
        <v>4.54</v>
      </c>
      <c r="I26" s="11">
        <v>506945</v>
      </c>
      <c r="J26" s="11">
        <v>525833</v>
      </c>
      <c r="K26" s="12">
        <v>96.41</v>
      </c>
      <c r="L26" s="12">
        <v>2.97</v>
      </c>
      <c r="M26" s="12">
        <v>6319.56</v>
      </c>
      <c r="N26" s="43"/>
      <c r="O26" s="43"/>
      <c r="P26" s="43"/>
      <c r="Q26" s="43"/>
      <c r="R26" s="43"/>
      <c r="S26" s="43"/>
      <c r="T26" s="43"/>
      <c r="U26" s="43"/>
      <c r="V26" s="43"/>
      <c r="W26" s="43"/>
      <c r="X26" s="43"/>
      <c r="Y26" s="43"/>
      <c r="Z26" s="43"/>
    </row>
    <row r="27" spans="1:26" ht="12">
      <c r="A27" s="74" t="s">
        <v>215</v>
      </c>
      <c r="B27" s="10">
        <v>60.0256</v>
      </c>
      <c r="C27" s="11">
        <v>2</v>
      </c>
      <c r="D27" s="11">
        <v>110</v>
      </c>
      <c r="E27" s="11">
        <v>1815</v>
      </c>
      <c r="F27" s="11">
        <v>88011</v>
      </c>
      <c r="G27" s="11">
        <v>271701</v>
      </c>
      <c r="H27" s="12">
        <v>1.19</v>
      </c>
      <c r="I27" s="11">
        <v>135252</v>
      </c>
      <c r="J27" s="11">
        <v>136449</v>
      </c>
      <c r="K27" s="12">
        <v>99.12</v>
      </c>
      <c r="L27" s="12">
        <v>3.09</v>
      </c>
      <c r="M27" s="12">
        <v>4526.42</v>
      </c>
      <c r="N27" s="43"/>
      <c r="O27" s="43"/>
      <c r="P27" s="43"/>
      <c r="Q27" s="43"/>
      <c r="R27" s="43"/>
      <c r="S27" s="43"/>
      <c r="T27" s="43"/>
      <c r="U27" s="43"/>
      <c r="V27" s="43"/>
      <c r="W27" s="43"/>
      <c r="X27" s="43"/>
      <c r="Y27" s="43"/>
      <c r="Z27" s="43"/>
    </row>
    <row r="28" spans="1:26" s="9" customFormat="1" ht="12" customHeight="1">
      <c r="A28" s="74" t="s">
        <v>216</v>
      </c>
      <c r="B28" s="10">
        <v>175.6456</v>
      </c>
      <c r="C28" s="11">
        <v>6</v>
      </c>
      <c r="D28" s="11">
        <v>232</v>
      </c>
      <c r="E28" s="11">
        <v>4945</v>
      </c>
      <c r="F28" s="11">
        <v>250356</v>
      </c>
      <c r="G28" s="11">
        <v>756859</v>
      </c>
      <c r="H28" s="12">
        <v>3.32</v>
      </c>
      <c r="I28" s="11">
        <v>378088</v>
      </c>
      <c r="J28" s="11">
        <v>378771</v>
      </c>
      <c r="K28" s="12">
        <v>99.82</v>
      </c>
      <c r="L28" s="12">
        <v>3.02</v>
      </c>
      <c r="M28" s="12">
        <v>4309.01</v>
      </c>
      <c r="N28" s="8"/>
      <c r="O28" s="8"/>
      <c r="P28" s="8"/>
      <c r="Q28" s="8"/>
      <c r="R28" s="8"/>
      <c r="S28" s="8"/>
      <c r="T28" s="8"/>
      <c r="U28" s="8"/>
      <c r="V28" s="8"/>
      <c r="W28" s="8"/>
      <c r="X28" s="8"/>
      <c r="Y28" s="8"/>
      <c r="Z28" s="8"/>
    </row>
    <row r="29" spans="1:26" s="9" customFormat="1" ht="12" customHeight="1">
      <c r="A29" s="64" t="s">
        <v>217</v>
      </c>
      <c r="B29" s="40">
        <v>271.7997</v>
      </c>
      <c r="C29" s="41">
        <v>12</v>
      </c>
      <c r="D29" s="41">
        <v>449</v>
      </c>
      <c r="E29" s="41">
        <v>9461</v>
      </c>
      <c r="F29" s="41">
        <v>933110</v>
      </c>
      <c r="G29" s="41">
        <v>2616375</v>
      </c>
      <c r="H29" s="42">
        <v>11.49</v>
      </c>
      <c r="I29" s="41">
        <v>1279513</v>
      </c>
      <c r="J29" s="41">
        <v>1336862</v>
      </c>
      <c r="K29" s="42">
        <v>95.71</v>
      </c>
      <c r="L29" s="42">
        <v>2.8</v>
      </c>
      <c r="M29" s="42">
        <v>9626.11</v>
      </c>
      <c r="N29" s="8"/>
      <c r="O29" s="8"/>
      <c r="P29" s="8"/>
      <c r="Q29" s="8"/>
      <c r="R29" s="8"/>
      <c r="S29" s="8"/>
      <c r="T29" s="8"/>
      <c r="U29" s="8"/>
      <c r="V29" s="8"/>
      <c r="W29" s="8"/>
      <c r="X29" s="8"/>
      <c r="Y29" s="8"/>
      <c r="Z29" s="8"/>
    </row>
    <row r="30" spans="1:26" s="9" customFormat="1" ht="12" customHeight="1">
      <c r="A30" s="64" t="s">
        <v>218</v>
      </c>
      <c r="B30" s="78">
        <v>153.5927</v>
      </c>
      <c r="C30" s="41">
        <v>11</v>
      </c>
      <c r="D30" s="41">
        <v>463</v>
      </c>
      <c r="E30" s="41">
        <v>8476</v>
      </c>
      <c r="F30" s="41">
        <v>543892</v>
      </c>
      <c r="G30" s="41">
        <v>1510649</v>
      </c>
      <c r="H30" s="42">
        <v>6.63</v>
      </c>
      <c r="I30" s="41">
        <v>755971</v>
      </c>
      <c r="J30" s="41">
        <v>754678</v>
      </c>
      <c r="K30" s="42">
        <v>100.17</v>
      </c>
      <c r="L30" s="42">
        <v>2.78</v>
      </c>
      <c r="M30" s="42">
        <v>9835.42</v>
      </c>
      <c r="N30" s="8"/>
      <c r="O30" s="8"/>
      <c r="P30" s="8"/>
      <c r="Q30" s="8"/>
      <c r="R30" s="8"/>
      <c r="S30" s="8"/>
      <c r="T30" s="8"/>
      <c r="U30" s="8"/>
      <c r="V30" s="8"/>
      <c r="W30" s="8"/>
      <c r="X30" s="8"/>
      <c r="Y30" s="8"/>
      <c r="Z30" s="8"/>
    </row>
    <row r="31" spans="1:26" ht="12" customHeight="1">
      <c r="A31" s="64" t="s">
        <v>219</v>
      </c>
      <c r="B31" s="40">
        <v>181.856</v>
      </c>
      <c r="C31" s="41">
        <v>10</v>
      </c>
      <c r="D31" s="41">
        <v>59</v>
      </c>
      <c r="E31" s="41">
        <v>893</v>
      </c>
      <c r="F31" s="41">
        <v>29140</v>
      </c>
      <c r="G31" s="41">
        <v>80609</v>
      </c>
      <c r="H31" s="42">
        <v>0.35</v>
      </c>
      <c r="I31" s="41">
        <v>43125</v>
      </c>
      <c r="J31" s="41">
        <v>37484</v>
      </c>
      <c r="K31" s="42">
        <v>115.05</v>
      </c>
      <c r="L31" s="42">
        <v>2.77</v>
      </c>
      <c r="M31" s="42">
        <v>443.26</v>
      </c>
      <c r="N31" s="43"/>
      <c r="O31" s="43"/>
      <c r="P31" s="43"/>
      <c r="Q31" s="43"/>
      <c r="R31" s="43"/>
      <c r="S31" s="43"/>
      <c r="T31" s="43"/>
      <c r="U31" s="43"/>
      <c r="V31" s="43"/>
      <c r="W31" s="43"/>
      <c r="X31" s="43"/>
      <c r="Y31" s="43"/>
      <c r="Z31" s="43"/>
    </row>
    <row r="32" spans="1:26" ht="12" customHeight="1">
      <c r="A32" s="74" t="s">
        <v>220</v>
      </c>
      <c r="B32" s="10">
        <v>153.056</v>
      </c>
      <c r="C32" s="11">
        <v>6</v>
      </c>
      <c r="D32" s="11">
        <v>37</v>
      </c>
      <c r="E32" s="11">
        <v>756</v>
      </c>
      <c r="F32" s="11">
        <v>27321</v>
      </c>
      <c r="G32" s="11">
        <v>70264</v>
      </c>
      <c r="H32" s="12">
        <v>0.31</v>
      </c>
      <c r="I32" s="11">
        <v>37076</v>
      </c>
      <c r="J32" s="11">
        <v>33188</v>
      </c>
      <c r="K32" s="12">
        <v>111.72</v>
      </c>
      <c r="L32" s="12">
        <v>2.57</v>
      </c>
      <c r="M32" s="12">
        <v>459.07</v>
      </c>
      <c r="N32" s="43"/>
      <c r="O32" s="43"/>
      <c r="P32" s="43"/>
      <c r="Q32" s="43"/>
      <c r="R32" s="43"/>
      <c r="S32" s="43"/>
      <c r="T32" s="43"/>
      <c r="U32" s="43"/>
      <c r="V32" s="43"/>
      <c r="W32" s="43"/>
      <c r="X32" s="43"/>
      <c r="Y32" s="43"/>
      <c r="Z32" s="43"/>
    </row>
    <row r="33" spans="1:26" ht="12.75" thickBot="1">
      <c r="A33" s="75" t="s">
        <v>221</v>
      </c>
      <c r="B33" s="37">
        <v>28.8</v>
      </c>
      <c r="C33" s="38">
        <v>4</v>
      </c>
      <c r="D33" s="38">
        <v>22</v>
      </c>
      <c r="E33" s="38">
        <v>137</v>
      </c>
      <c r="F33" s="38">
        <v>1819</v>
      </c>
      <c r="G33" s="38">
        <v>10345</v>
      </c>
      <c r="H33" s="39">
        <v>0.05</v>
      </c>
      <c r="I33" s="38">
        <v>6049</v>
      </c>
      <c r="J33" s="38">
        <v>4296</v>
      </c>
      <c r="K33" s="39">
        <v>140.81</v>
      </c>
      <c r="L33" s="39">
        <v>5.69</v>
      </c>
      <c r="M33" s="39">
        <v>359.2</v>
      </c>
      <c r="N33" s="43"/>
      <c r="O33" s="43"/>
      <c r="P33" s="43"/>
      <c r="Q33" s="43"/>
      <c r="R33" s="43"/>
      <c r="S33" s="43"/>
      <c r="T33" s="43"/>
      <c r="U33" s="43"/>
      <c r="V33" s="43"/>
      <c r="W33" s="43"/>
      <c r="X33" s="43"/>
      <c r="Y33" s="43"/>
      <c r="Z33" s="43"/>
    </row>
    <row r="34" spans="1:26" s="9" customFormat="1" ht="15" customHeight="1" thickTop="1">
      <c r="A34" s="150" t="s">
        <v>359</v>
      </c>
      <c r="B34" s="151"/>
      <c r="C34" s="151"/>
      <c r="D34" s="151"/>
      <c r="E34" s="151"/>
      <c r="F34" s="151"/>
      <c r="G34" s="151"/>
      <c r="H34" s="151"/>
      <c r="I34" s="151"/>
      <c r="J34" s="151"/>
      <c r="K34" s="151"/>
      <c r="L34" s="151"/>
      <c r="M34" s="151"/>
      <c r="N34" s="8"/>
      <c r="O34" s="8"/>
      <c r="P34" s="8"/>
      <c r="Q34" s="8"/>
      <c r="R34" s="8"/>
      <c r="S34" s="8"/>
      <c r="T34" s="8"/>
      <c r="U34" s="8"/>
      <c r="V34" s="8"/>
      <c r="W34" s="8"/>
      <c r="X34" s="8"/>
      <c r="Y34" s="8"/>
      <c r="Z34" s="8"/>
    </row>
    <row r="35" spans="1:26" ht="12" hidden="1">
      <c r="A35" s="26" t="s">
        <v>222</v>
      </c>
      <c r="B35" s="27">
        <f aca="true" t="shared" si="0" ref="B35:G35">SUM(B36:B39)</f>
        <v>36006.1794</v>
      </c>
      <c r="C35" s="28">
        <f t="shared" si="0"/>
        <v>358</v>
      </c>
      <c r="D35" s="28">
        <f t="shared" si="0"/>
        <v>7774</v>
      </c>
      <c r="E35" s="28">
        <f t="shared" si="0"/>
        <v>146074</v>
      </c>
      <c r="F35" s="28">
        <f t="shared" si="0"/>
        <v>7263739</v>
      </c>
      <c r="G35" s="28">
        <f t="shared" si="0"/>
        <v>22689774</v>
      </c>
      <c r="H35" s="29">
        <f>G35/$G$35*100</f>
        <v>100</v>
      </c>
      <c r="I35" s="28">
        <f>SUM(I36:I39)</f>
        <v>11519315</v>
      </c>
      <c r="J35" s="28">
        <f>SUM(J36:J39)</f>
        <v>11170459</v>
      </c>
      <c r="K35" s="29">
        <f>I35/J35*100</f>
        <v>103.1230229662004</v>
      </c>
      <c r="L35" s="29">
        <f>G35/F35</f>
        <v>3.123704472311023</v>
      </c>
      <c r="M35" s="29">
        <f>G35/B35</f>
        <v>630.1633324639826</v>
      </c>
      <c r="N35" s="43"/>
      <c r="O35" s="43"/>
      <c r="P35" s="43"/>
      <c r="Q35" s="43"/>
      <c r="R35" s="43"/>
      <c r="S35" s="43"/>
      <c r="T35" s="43"/>
      <c r="U35" s="43"/>
      <c r="V35" s="43"/>
      <c r="W35" s="43"/>
      <c r="X35" s="43"/>
      <c r="Y35" s="43"/>
      <c r="Z35" s="43"/>
    </row>
    <row r="36" spans="1:26" ht="12">
      <c r="A36" s="66" t="s">
        <v>223</v>
      </c>
      <c r="B36" s="30">
        <f aca="true" t="shared" si="1" ref="B36:G36">SUM(B$29,B$24:B$25,B$8:B$11)</f>
        <v>7353.3939</v>
      </c>
      <c r="C36" s="31">
        <f t="shared" si="1"/>
        <v>89</v>
      </c>
      <c r="D36" s="31">
        <f t="shared" si="1"/>
        <v>2619</v>
      </c>
      <c r="E36" s="31">
        <f t="shared" si="1"/>
        <v>54255</v>
      </c>
      <c r="F36" s="31">
        <f t="shared" si="1"/>
        <v>3333011</v>
      </c>
      <c r="G36" s="32">
        <f t="shared" si="1"/>
        <v>9955050</v>
      </c>
      <c r="H36" s="33">
        <f>G36/$G$35*100</f>
        <v>43.87461065059529</v>
      </c>
      <c r="I36" s="31">
        <f>SUM(I$29,I$24:I$25,I$8:I$11)</f>
        <v>4995171</v>
      </c>
      <c r="J36" s="31">
        <f>SUM(J$29,J$24:J$25,J$8:J$11)</f>
        <v>4959879</v>
      </c>
      <c r="K36" s="33">
        <f>I36/J36*100</f>
        <v>100.71154961643218</v>
      </c>
      <c r="L36" s="33">
        <f>G36/F36</f>
        <v>2.986803823929774</v>
      </c>
      <c r="M36" s="33">
        <f>G36/B36</f>
        <v>1353.803445780322</v>
      </c>
      <c r="N36" s="43"/>
      <c r="O36" s="43"/>
      <c r="P36" s="43"/>
      <c r="Q36" s="43"/>
      <c r="R36" s="43"/>
      <c r="S36" s="43"/>
      <c r="T36" s="43"/>
      <c r="U36" s="43"/>
      <c r="V36" s="43"/>
      <c r="W36" s="43"/>
      <c r="X36" s="43"/>
      <c r="Y36" s="43"/>
      <c r="Z36" s="43"/>
    </row>
    <row r="37" spans="1:26" ht="12">
      <c r="A37" s="67" t="s">
        <v>224</v>
      </c>
      <c r="B37" s="30">
        <f aca="true" t="shared" si="2" ref="B37:G37">SUM(B$26,B$12:B$16)</f>
        <v>10506.876299999998</v>
      </c>
      <c r="C37" s="31">
        <f t="shared" si="2"/>
        <v>106</v>
      </c>
      <c r="D37" s="31">
        <f t="shared" si="2"/>
        <v>2126</v>
      </c>
      <c r="E37" s="31">
        <f t="shared" si="2"/>
        <v>36882</v>
      </c>
      <c r="F37" s="31">
        <f t="shared" si="2"/>
        <v>1648618</v>
      </c>
      <c r="G37" s="32">
        <f t="shared" si="2"/>
        <v>5712488</v>
      </c>
      <c r="H37" s="33">
        <f>G37/$G$35*100</f>
        <v>25.176486993656262</v>
      </c>
      <c r="I37" s="31">
        <f>SUM(I$26,I$12:I$16)</f>
        <v>2928096</v>
      </c>
      <c r="J37" s="31">
        <f>SUM(J$26,J$12:J$16)</f>
        <v>2784392</v>
      </c>
      <c r="K37" s="33">
        <f>I37/J37*100</f>
        <v>105.16105490893524</v>
      </c>
      <c r="L37" s="33">
        <f>G37/F37</f>
        <v>3.465016152923236</v>
      </c>
      <c r="M37" s="33">
        <f>G37/B37</f>
        <v>543.6904211007035</v>
      </c>
      <c r="N37" s="43"/>
      <c r="O37" s="43"/>
      <c r="P37" s="43"/>
      <c r="Q37" s="43"/>
      <c r="R37" s="43"/>
      <c r="S37" s="43"/>
      <c r="T37" s="43"/>
      <c r="U37" s="43"/>
      <c r="V37" s="43"/>
      <c r="W37" s="43"/>
      <c r="X37" s="43"/>
      <c r="Y37" s="43"/>
      <c r="Z37" s="43"/>
    </row>
    <row r="38" spans="1:26" ht="12">
      <c r="A38" s="67" t="s">
        <v>225</v>
      </c>
      <c r="B38" s="30">
        <f aca="true" t="shared" si="3" ref="B38:G38">SUM(B$27:B$28,B$30,B$17:B$20,B$23)</f>
        <v>10002.0852</v>
      </c>
      <c r="C38" s="31">
        <f t="shared" si="3"/>
        <v>134</v>
      </c>
      <c r="D38" s="31">
        <f t="shared" si="3"/>
        <v>2705</v>
      </c>
      <c r="E38" s="31">
        <f t="shared" si="3"/>
        <v>48576</v>
      </c>
      <c r="F38" s="31">
        <f t="shared" si="3"/>
        <v>2090764</v>
      </c>
      <c r="G38" s="32">
        <f t="shared" si="3"/>
        <v>6435995</v>
      </c>
      <c r="H38" s="33">
        <f>G38/$G$35*100</f>
        <v>28.365178956828746</v>
      </c>
      <c r="I38" s="31">
        <f>SUM(I$27:I$28,I$30,I$17:I$20,I$23)</f>
        <v>3287764</v>
      </c>
      <c r="J38" s="31">
        <f>SUM(J$27:J$28,J$30,J$17:J$20,J$23)</f>
        <v>3148231</v>
      </c>
      <c r="K38" s="33">
        <f>I38/J38*100</f>
        <v>104.43210806322662</v>
      </c>
      <c r="L38" s="33">
        <f>G38/F38</f>
        <v>3.0782981723427416</v>
      </c>
      <c r="M38" s="33">
        <f>G38/B38</f>
        <v>643.4653246105122</v>
      </c>
      <c r="N38" s="43"/>
      <c r="O38" s="43"/>
      <c r="P38" s="43"/>
      <c r="Q38" s="43"/>
      <c r="R38" s="43"/>
      <c r="S38" s="43"/>
      <c r="T38" s="43"/>
      <c r="U38" s="43"/>
      <c r="V38" s="43"/>
      <c r="W38" s="43"/>
      <c r="X38" s="43"/>
      <c r="Y38" s="43"/>
      <c r="Z38" s="43"/>
    </row>
    <row r="39" spans="1:26" ht="12">
      <c r="A39" s="67" t="s">
        <v>226</v>
      </c>
      <c r="B39" s="34">
        <f aca="true" t="shared" si="4" ref="B39:G39">SUM(B$21:B$22)</f>
        <v>8143.824</v>
      </c>
      <c r="C39" s="35">
        <f t="shared" si="4"/>
        <v>29</v>
      </c>
      <c r="D39" s="35">
        <f t="shared" si="4"/>
        <v>324</v>
      </c>
      <c r="E39" s="35">
        <f t="shared" si="4"/>
        <v>6361</v>
      </c>
      <c r="F39" s="35">
        <f t="shared" si="4"/>
        <v>191346</v>
      </c>
      <c r="G39" s="36">
        <f t="shared" si="4"/>
        <v>586241</v>
      </c>
      <c r="H39" s="33">
        <f>G39/$G$35*100</f>
        <v>2.583723398919707</v>
      </c>
      <c r="I39" s="35">
        <f>SUM(I$21:I$22)</f>
        <v>308284</v>
      </c>
      <c r="J39" s="35">
        <f>SUM(J$21:J$22)</f>
        <v>277957</v>
      </c>
      <c r="K39" s="33">
        <f>I39/J39*100</f>
        <v>110.91068042898722</v>
      </c>
      <c r="L39" s="33">
        <f>G39/F39</f>
        <v>3.063774523637808</v>
      </c>
      <c r="M39" s="33">
        <f>G39/B39</f>
        <v>71.98596138619892</v>
      </c>
      <c r="N39" s="43"/>
      <c r="O39" s="43"/>
      <c r="P39" s="43"/>
      <c r="Q39" s="43"/>
      <c r="R39" s="43"/>
      <c r="S39" s="43"/>
      <c r="T39" s="43"/>
      <c r="U39" s="43"/>
      <c r="V39" s="43"/>
      <c r="W39" s="43"/>
      <c r="X39" s="43"/>
      <c r="Y39" s="43"/>
      <c r="Z39" s="43"/>
    </row>
    <row r="40" spans="1:26" ht="12">
      <c r="A40" s="14" t="s">
        <v>227</v>
      </c>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spans="1:26" ht="12">
      <c r="A41" s="14" t="s">
        <v>228</v>
      </c>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spans="1:26" ht="12">
      <c r="A42" s="14" t="s">
        <v>229</v>
      </c>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spans="1:26" ht="12">
      <c r="A43" s="14" t="s">
        <v>230</v>
      </c>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spans="1:26" ht="12">
      <c r="A44" s="80" t="s">
        <v>233</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26" ht="12">
      <c r="A45" s="108" t="s">
        <v>597</v>
      </c>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spans="1:13" ht="12">
      <c r="A46" s="152" t="s">
        <v>231</v>
      </c>
      <c r="B46" s="153"/>
      <c r="C46" s="153"/>
      <c r="D46" s="153"/>
      <c r="E46" s="153"/>
      <c r="F46" s="153"/>
      <c r="G46" s="153"/>
      <c r="H46" s="153"/>
      <c r="I46" s="153"/>
      <c r="J46" s="153"/>
      <c r="K46" s="153"/>
      <c r="L46" s="153"/>
      <c r="M46" s="153"/>
    </row>
    <row r="47" spans="1:13" ht="12">
      <c r="A47" s="76" t="s">
        <v>232</v>
      </c>
      <c r="B47" s="43"/>
      <c r="C47" s="43"/>
      <c r="D47" s="43"/>
      <c r="E47" s="43"/>
      <c r="F47" s="43"/>
      <c r="G47" s="43"/>
      <c r="H47" s="43"/>
      <c r="I47" s="43"/>
      <c r="J47" s="43"/>
      <c r="K47" s="43"/>
      <c r="L47" s="43"/>
      <c r="M47" s="43"/>
    </row>
  </sheetData>
  <sheetProtection/>
  <mergeCells count="4">
    <mergeCell ref="A2:M2"/>
    <mergeCell ref="A34:M34"/>
    <mergeCell ref="A1:M1"/>
    <mergeCell ref="A46:M46"/>
  </mergeCells>
  <printOptions/>
  <pageMargins left="0.3937007874015748" right="0.3937007874015748" top="0.984251968503937" bottom="0.984251968503937" header="0.5118110236220472" footer="0.5118110236220472"/>
  <pageSetup fitToHeight="1" fitToWidth="1" horizontalDpi="300" verticalDpi="300" orientation="landscape" paperSize="9" scale="96" r:id="rId3"/>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Z46"/>
  <sheetViews>
    <sheetView zoomScalePageLayoutView="0" workbookViewId="0" topLeftCell="A1">
      <selection activeCell="A2" sqref="A2:M2"/>
    </sheetView>
  </sheetViews>
  <sheetFormatPr defaultColWidth="9.33203125" defaultRowHeight="12"/>
  <cols>
    <col min="1" max="1" width="23.66015625" style="63" customWidth="1"/>
    <col min="2" max="2" width="13.16015625" style="63" customWidth="1"/>
    <col min="3" max="3" width="14.5" style="63" customWidth="1"/>
    <col min="4" max="4" width="9" style="63" customWidth="1"/>
    <col min="5" max="5" width="9.83203125" style="63" customWidth="1"/>
    <col min="6" max="6" width="9.66015625" style="63" customWidth="1"/>
    <col min="7" max="7" width="12" style="63" customWidth="1"/>
    <col min="8" max="8" width="10.66015625" style="63" customWidth="1"/>
    <col min="9" max="9" width="10.5" style="63" customWidth="1"/>
    <col min="10" max="10" width="10.16015625" style="63" customWidth="1"/>
    <col min="11" max="11" width="10.66015625" style="63" customWidth="1"/>
    <col min="12" max="12" width="12.66015625" style="63" customWidth="1"/>
    <col min="13" max="13" width="15.5" style="63" customWidth="1"/>
    <col min="14" max="16384" width="9.33203125" style="63" customWidth="1"/>
  </cols>
  <sheetData>
    <row r="1" spans="1:13" s="50" customFormat="1" ht="24.75" customHeight="1">
      <c r="A1" s="147" t="s">
        <v>142</v>
      </c>
      <c r="B1" s="147"/>
      <c r="C1" s="147"/>
      <c r="D1" s="147"/>
      <c r="E1" s="147"/>
      <c r="F1" s="147"/>
      <c r="G1" s="147"/>
      <c r="H1" s="147"/>
      <c r="I1" s="147"/>
      <c r="J1" s="147"/>
      <c r="K1" s="147"/>
      <c r="L1" s="147"/>
      <c r="M1" s="147"/>
    </row>
    <row r="2" spans="1:13" s="50" customFormat="1" ht="12" customHeight="1">
      <c r="A2" s="148" t="s">
        <v>168</v>
      </c>
      <c r="B2" s="154"/>
      <c r="C2" s="154"/>
      <c r="D2" s="154"/>
      <c r="E2" s="154"/>
      <c r="F2" s="154"/>
      <c r="G2" s="154"/>
      <c r="H2" s="154"/>
      <c r="I2" s="154"/>
      <c r="J2" s="154"/>
      <c r="K2" s="154"/>
      <c r="L2" s="154"/>
      <c r="M2" s="154"/>
    </row>
    <row r="3" spans="1:13" s="51" customFormat="1" ht="38.25" customHeight="1">
      <c r="A3" s="55" t="s">
        <v>119</v>
      </c>
      <c r="B3" s="55" t="s">
        <v>53</v>
      </c>
      <c r="C3" s="57" t="s">
        <v>42</v>
      </c>
      <c r="D3" s="57" t="s">
        <v>43</v>
      </c>
      <c r="E3" s="114" t="s">
        <v>594</v>
      </c>
      <c r="F3" s="55" t="s">
        <v>44</v>
      </c>
      <c r="G3" s="55" t="s">
        <v>45</v>
      </c>
      <c r="H3" s="55" t="s">
        <v>118</v>
      </c>
      <c r="I3" s="55" t="s">
        <v>47</v>
      </c>
      <c r="J3" s="55" t="s">
        <v>48</v>
      </c>
      <c r="K3" s="57" t="s">
        <v>49</v>
      </c>
      <c r="L3" s="57" t="s">
        <v>50</v>
      </c>
      <c r="M3" s="57" t="s">
        <v>51</v>
      </c>
    </row>
    <row r="4" spans="1:13" s="59" customFormat="1" ht="45.75" customHeight="1">
      <c r="A4" s="58" t="s">
        <v>128</v>
      </c>
      <c r="B4" s="58" t="s">
        <v>171</v>
      </c>
      <c r="C4" s="58" t="s">
        <v>80</v>
      </c>
      <c r="D4" s="58" t="s">
        <v>81</v>
      </c>
      <c r="E4" s="115" t="s">
        <v>600</v>
      </c>
      <c r="F4" s="58" t="s">
        <v>82</v>
      </c>
      <c r="G4" s="58" t="s">
        <v>83</v>
      </c>
      <c r="H4" s="72" t="s">
        <v>286</v>
      </c>
      <c r="I4" s="58" t="s">
        <v>85</v>
      </c>
      <c r="J4" s="58" t="s">
        <v>86</v>
      </c>
      <c r="K4" s="58" t="s">
        <v>87</v>
      </c>
      <c r="L4" s="52" t="s">
        <v>289</v>
      </c>
      <c r="M4" s="58" t="s">
        <v>172</v>
      </c>
    </row>
    <row r="5" spans="1:13" s="15" customFormat="1" ht="18" customHeight="1">
      <c r="A5" s="4" t="s">
        <v>124</v>
      </c>
      <c r="B5" s="5">
        <v>36188.0354</v>
      </c>
      <c r="C5" s="6">
        <v>368</v>
      </c>
      <c r="D5" s="6">
        <v>7810</v>
      </c>
      <c r="E5" s="6">
        <v>146225</v>
      </c>
      <c r="F5" s="6">
        <v>7179943</v>
      </c>
      <c r="G5" s="6">
        <v>22689122</v>
      </c>
      <c r="H5" s="7">
        <v>100</v>
      </c>
      <c r="I5" s="6">
        <v>11541585</v>
      </c>
      <c r="J5" s="6">
        <v>11147537</v>
      </c>
      <c r="K5" s="7">
        <v>103.53</v>
      </c>
      <c r="L5" s="7">
        <v>3.16</v>
      </c>
      <c r="M5" s="7">
        <v>626.98</v>
      </c>
    </row>
    <row r="6" spans="1:26" s="9" customFormat="1" ht="12">
      <c r="A6" s="64" t="s">
        <v>125</v>
      </c>
      <c r="B6" s="18">
        <v>36006.1794</v>
      </c>
      <c r="C6" s="19">
        <v>358</v>
      </c>
      <c r="D6" s="19">
        <v>7751</v>
      </c>
      <c r="E6" s="19">
        <v>145343</v>
      </c>
      <c r="F6" s="19">
        <v>7152245</v>
      </c>
      <c r="G6" s="19">
        <v>22615307</v>
      </c>
      <c r="H6" s="20">
        <v>99.67</v>
      </c>
      <c r="I6" s="19">
        <v>11502202</v>
      </c>
      <c r="J6" s="19">
        <v>11113105</v>
      </c>
      <c r="K6" s="20">
        <v>103.5</v>
      </c>
      <c r="L6" s="20">
        <v>3.16</v>
      </c>
      <c r="M6" s="20">
        <v>628.1</v>
      </c>
      <c r="N6" s="8"/>
      <c r="O6" s="8"/>
      <c r="P6" s="8"/>
      <c r="Q6" s="8"/>
      <c r="R6" s="8"/>
      <c r="S6" s="8"/>
      <c r="T6" s="8"/>
      <c r="U6" s="8"/>
      <c r="V6" s="8"/>
      <c r="W6" s="8"/>
      <c r="X6" s="8"/>
      <c r="Y6" s="8"/>
      <c r="Z6" s="8"/>
    </row>
    <row r="7" spans="1:26" s="22" customFormat="1" ht="12">
      <c r="A7" s="64" t="s">
        <v>169</v>
      </c>
      <c r="B7" s="18">
        <v>35580.787</v>
      </c>
      <c r="C7" s="19">
        <v>335</v>
      </c>
      <c r="D7" s="19">
        <v>6839</v>
      </c>
      <c r="E7" s="19">
        <v>127419</v>
      </c>
      <c r="F7" s="19">
        <v>5691543</v>
      </c>
      <c r="G7" s="19">
        <v>18480158</v>
      </c>
      <c r="H7" s="20">
        <v>81.45</v>
      </c>
      <c r="I7" s="19">
        <v>9456893</v>
      </c>
      <c r="J7" s="19">
        <v>9023265</v>
      </c>
      <c r="K7" s="20">
        <v>104.81</v>
      </c>
      <c r="L7" s="20">
        <v>3.25</v>
      </c>
      <c r="M7" s="20">
        <v>519.39</v>
      </c>
      <c r="N7" s="21"/>
      <c r="O7" s="21"/>
      <c r="P7" s="21"/>
      <c r="Q7" s="21"/>
      <c r="R7" s="21"/>
      <c r="S7" s="21"/>
      <c r="T7" s="21"/>
      <c r="U7" s="21"/>
      <c r="V7" s="21"/>
      <c r="W7" s="21"/>
      <c r="X7" s="21"/>
      <c r="Y7" s="21"/>
      <c r="Z7" s="21"/>
    </row>
    <row r="8" spans="1:26" s="22" customFormat="1" ht="12">
      <c r="A8" s="54" t="s">
        <v>143</v>
      </c>
      <c r="B8" s="10">
        <v>2052.5667</v>
      </c>
      <c r="C8" s="11">
        <v>29</v>
      </c>
      <c r="D8" s="11">
        <v>1013</v>
      </c>
      <c r="E8" s="11">
        <v>21598</v>
      </c>
      <c r="F8" s="11">
        <v>1242808</v>
      </c>
      <c r="G8" s="11">
        <v>3708099</v>
      </c>
      <c r="H8" s="12">
        <v>16.34</v>
      </c>
      <c r="I8" s="11">
        <v>1864229</v>
      </c>
      <c r="J8" s="11">
        <v>1843870</v>
      </c>
      <c r="K8" s="12">
        <v>101.1</v>
      </c>
      <c r="L8" s="12">
        <v>2.98</v>
      </c>
      <c r="M8" s="12">
        <v>1806.57</v>
      </c>
      <c r="N8" s="21"/>
      <c r="O8" s="21"/>
      <c r="P8" s="21"/>
      <c r="Q8" s="21"/>
      <c r="R8" s="21"/>
      <c r="S8" s="21"/>
      <c r="T8" s="21"/>
      <c r="U8" s="21"/>
      <c r="V8" s="21"/>
      <c r="W8" s="21"/>
      <c r="X8" s="21"/>
      <c r="Y8" s="21"/>
      <c r="Z8" s="21"/>
    </row>
    <row r="9" spans="1:26" s="22" customFormat="1" ht="12">
      <c r="A9" s="54" t="s">
        <v>144</v>
      </c>
      <c r="B9" s="10">
        <v>2143.6251</v>
      </c>
      <c r="C9" s="11">
        <v>12</v>
      </c>
      <c r="D9" s="11">
        <v>237</v>
      </c>
      <c r="E9" s="11">
        <v>3719</v>
      </c>
      <c r="F9" s="11">
        <v>141006</v>
      </c>
      <c r="G9" s="11">
        <v>462286</v>
      </c>
      <c r="H9" s="12">
        <v>2.04</v>
      </c>
      <c r="I9" s="11">
        <v>238153</v>
      </c>
      <c r="J9" s="11">
        <v>224133</v>
      </c>
      <c r="K9" s="12">
        <v>106.26</v>
      </c>
      <c r="L9" s="12">
        <v>3.28</v>
      </c>
      <c r="M9" s="12">
        <v>215.66</v>
      </c>
      <c r="N9" s="21"/>
      <c r="O9" s="21"/>
      <c r="P9" s="21"/>
      <c r="Q9" s="21"/>
      <c r="R9" s="21"/>
      <c r="S9" s="21"/>
      <c r="T9" s="21"/>
      <c r="U9" s="21"/>
      <c r="V9" s="21"/>
      <c r="W9" s="21"/>
      <c r="X9" s="21"/>
      <c r="Y9" s="21"/>
      <c r="Z9" s="21"/>
    </row>
    <row r="10" spans="1:26" s="22" customFormat="1" ht="12">
      <c r="A10" s="54" t="s">
        <v>145</v>
      </c>
      <c r="B10" s="10">
        <v>1220.954</v>
      </c>
      <c r="C10" s="11">
        <v>13</v>
      </c>
      <c r="D10" s="11">
        <v>461</v>
      </c>
      <c r="E10" s="11">
        <v>10792</v>
      </c>
      <c r="F10" s="11">
        <v>573817</v>
      </c>
      <c r="G10" s="11">
        <v>1853029</v>
      </c>
      <c r="H10" s="12">
        <v>8.17</v>
      </c>
      <c r="I10" s="11">
        <v>945959</v>
      </c>
      <c r="J10" s="11">
        <v>907070</v>
      </c>
      <c r="K10" s="12">
        <v>104.29</v>
      </c>
      <c r="L10" s="12">
        <v>3.23</v>
      </c>
      <c r="M10" s="12">
        <v>1517.69</v>
      </c>
      <c r="N10" s="21"/>
      <c r="O10" s="21"/>
      <c r="P10" s="21"/>
      <c r="Q10" s="21"/>
      <c r="R10" s="21"/>
      <c r="S10" s="21"/>
      <c r="T10" s="21"/>
      <c r="U10" s="21"/>
      <c r="V10" s="21"/>
      <c r="W10" s="21"/>
      <c r="X10" s="21"/>
      <c r="Y10" s="21"/>
      <c r="Z10" s="21"/>
    </row>
    <row r="11" spans="1:26" s="22" customFormat="1" ht="12">
      <c r="A11" s="54" t="s">
        <v>146</v>
      </c>
      <c r="B11" s="10">
        <v>1427.5931</v>
      </c>
      <c r="C11" s="11">
        <v>13</v>
      </c>
      <c r="D11" s="11">
        <v>182</v>
      </c>
      <c r="E11" s="11">
        <v>2954</v>
      </c>
      <c r="F11" s="11">
        <v>132120</v>
      </c>
      <c r="G11" s="11">
        <v>467246</v>
      </c>
      <c r="H11" s="12">
        <v>2.06</v>
      </c>
      <c r="I11" s="11">
        <v>243345</v>
      </c>
      <c r="J11" s="11">
        <v>223901</v>
      </c>
      <c r="K11" s="12">
        <v>108.68</v>
      </c>
      <c r="L11" s="12">
        <v>3.54</v>
      </c>
      <c r="M11" s="12">
        <v>327.3</v>
      </c>
      <c r="N11" s="21"/>
      <c r="O11" s="21"/>
      <c r="P11" s="21"/>
      <c r="Q11" s="21"/>
      <c r="R11" s="21"/>
      <c r="S11" s="21"/>
      <c r="T11" s="21"/>
      <c r="U11" s="21"/>
      <c r="V11" s="21"/>
      <c r="W11" s="21"/>
      <c r="X11" s="21"/>
      <c r="Y11" s="21"/>
      <c r="Z11" s="21"/>
    </row>
    <row r="12" spans="1:26" s="22" customFormat="1" ht="12">
      <c r="A12" s="54" t="s">
        <v>147</v>
      </c>
      <c r="B12" s="10">
        <v>1820.3149</v>
      </c>
      <c r="C12" s="11">
        <v>18</v>
      </c>
      <c r="D12" s="11">
        <v>267</v>
      </c>
      <c r="E12" s="11">
        <v>4551</v>
      </c>
      <c r="F12" s="11">
        <v>155816</v>
      </c>
      <c r="G12" s="11">
        <v>560643</v>
      </c>
      <c r="H12" s="12">
        <v>2.47</v>
      </c>
      <c r="I12" s="11">
        <v>293975</v>
      </c>
      <c r="J12" s="11">
        <v>266668</v>
      </c>
      <c r="K12" s="12">
        <v>110.24</v>
      </c>
      <c r="L12" s="12">
        <v>3.6</v>
      </c>
      <c r="M12" s="12">
        <v>307.99</v>
      </c>
      <c r="N12" s="21"/>
      <c r="O12" s="21"/>
      <c r="P12" s="21"/>
      <c r="Q12" s="21"/>
      <c r="R12" s="21"/>
      <c r="S12" s="21"/>
      <c r="T12" s="21"/>
      <c r="U12" s="21"/>
      <c r="V12" s="21"/>
      <c r="W12" s="21"/>
      <c r="X12" s="21"/>
      <c r="Y12" s="21"/>
      <c r="Z12" s="21"/>
    </row>
    <row r="13" spans="1:26" s="22" customFormat="1" ht="12">
      <c r="A13" s="54" t="s">
        <v>148</v>
      </c>
      <c r="B13" s="10">
        <v>2051.4712</v>
      </c>
      <c r="C13" s="11">
        <v>21</v>
      </c>
      <c r="D13" s="11">
        <v>389</v>
      </c>
      <c r="E13" s="11">
        <v>7397</v>
      </c>
      <c r="F13" s="11">
        <v>422893</v>
      </c>
      <c r="G13" s="11">
        <v>1527040</v>
      </c>
      <c r="H13" s="12">
        <v>6.73</v>
      </c>
      <c r="I13" s="11">
        <v>780688</v>
      </c>
      <c r="J13" s="11">
        <v>746352</v>
      </c>
      <c r="K13" s="12">
        <v>104.6</v>
      </c>
      <c r="L13" s="12">
        <v>3.61</v>
      </c>
      <c r="M13" s="12">
        <v>744.36</v>
      </c>
      <c r="N13" s="21"/>
      <c r="O13" s="21"/>
      <c r="P13" s="21"/>
      <c r="Q13" s="21"/>
      <c r="R13" s="21"/>
      <c r="S13" s="21"/>
      <c r="T13" s="21"/>
      <c r="U13" s="21"/>
      <c r="V13" s="21"/>
      <c r="W13" s="21"/>
      <c r="X13" s="21"/>
      <c r="Y13" s="21"/>
      <c r="Z13" s="21"/>
    </row>
    <row r="14" spans="1:26" s="22" customFormat="1" ht="12">
      <c r="A14" s="54" t="s">
        <v>149</v>
      </c>
      <c r="B14" s="10">
        <v>1074.396</v>
      </c>
      <c r="C14" s="11">
        <v>26</v>
      </c>
      <c r="D14" s="11">
        <v>588</v>
      </c>
      <c r="E14" s="11">
        <v>9011</v>
      </c>
      <c r="F14" s="11">
        <v>336670</v>
      </c>
      <c r="G14" s="11">
        <v>1316762</v>
      </c>
      <c r="H14" s="12">
        <v>5.8</v>
      </c>
      <c r="I14" s="11">
        <v>680785</v>
      </c>
      <c r="J14" s="11">
        <v>635977</v>
      </c>
      <c r="K14" s="12">
        <v>107.05</v>
      </c>
      <c r="L14" s="12">
        <v>3.91</v>
      </c>
      <c r="M14" s="12">
        <v>1225.58</v>
      </c>
      <c r="N14" s="21"/>
      <c r="O14" s="21"/>
      <c r="P14" s="21"/>
      <c r="Q14" s="21"/>
      <c r="R14" s="21"/>
      <c r="S14" s="21"/>
      <c r="T14" s="21"/>
      <c r="U14" s="21"/>
      <c r="V14" s="21"/>
      <c r="W14" s="21"/>
      <c r="X14" s="21"/>
      <c r="Y14" s="21"/>
      <c r="Z14" s="21"/>
    </row>
    <row r="15" spans="1:26" s="22" customFormat="1" ht="12">
      <c r="A15" s="54" t="s">
        <v>150</v>
      </c>
      <c r="B15" s="10">
        <v>4106.436</v>
      </c>
      <c r="C15" s="11">
        <v>13</v>
      </c>
      <c r="D15" s="11">
        <v>261</v>
      </c>
      <c r="E15" s="11">
        <v>4231</v>
      </c>
      <c r="F15" s="11">
        <v>159162</v>
      </c>
      <c r="G15" s="11">
        <v>538413</v>
      </c>
      <c r="H15" s="12">
        <v>2.37</v>
      </c>
      <c r="I15" s="11">
        <v>280187</v>
      </c>
      <c r="J15" s="11">
        <v>258226</v>
      </c>
      <c r="K15" s="12">
        <v>108.5</v>
      </c>
      <c r="L15" s="12">
        <v>3.38</v>
      </c>
      <c r="M15" s="12">
        <v>131.11</v>
      </c>
      <c r="N15" s="21"/>
      <c r="O15" s="21"/>
      <c r="P15" s="21"/>
      <c r="Q15" s="21"/>
      <c r="R15" s="21"/>
      <c r="S15" s="21"/>
      <c r="T15" s="21"/>
      <c r="U15" s="21"/>
      <c r="V15" s="21"/>
      <c r="W15" s="21"/>
      <c r="X15" s="21"/>
      <c r="Y15" s="21"/>
      <c r="Z15" s="21"/>
    </row>
    <row r="16" spans="1:26" s="22" customFormat="1" ht="12">
      <c r="A16" s="54" t="s">
        <v>151</v>
      </c>
      <c r="B16" s="10">
        <v>1290.8351</v>
      </c>
      <c r="C16" s="11">
        <v>20</v>
      </c>
      <c r="D16" s="11">
        <v>387</v>
      </c>
      <c r="E16" s="11">
        <v>6345</v>
      </c>
      <c r="F16" s="11">
        <v>210843</v>
      </c>
      <c r="G16" s="11">
        <v>736772</v>
      </c>
      <c r="H16" s="12">
        <v>3.25</v>
      </c>
      <c r="I16" s="11">
        <v>388179</v>
      </c>
      <c r="J16" s="11">
        <v>348593</v>
      </c>
      <c r="K16" s="12">
        <v>111.36</v>
      </c>
      <c r="L16" s="12">
        <v>3.49</v>
      </c>
      <c r="M16" s="12">
        <v>570.77</v>
      </c>
      <c r="N16" s="21"/>
      <c r="O16" s="21"/>
      <c r="P16" s="21"/>
      <c r="Q16" s="21"/>
      <c r="R16" s="21"/>
      <c r="S16" s="21"/>
      <c r="T16" s="21"/>
      <c r="U16" s="21"/>
      <c r="V16" s="21"/>
      <c r="W16" s="21"/>
      <c r="X16" s="21"/>
      <c r="Y16" s="21"/>
      <c r="Z16" s="21"/>
    </row>
    <row r="17" spans="1:26" s="22" customFormat="1" ht="12">
      <c r="A17" s="54" t="s">
        <v>152</v>
      </c>
      <c r="B17" s="10">
        <v>1901.6725</v>
      </c>
      <c r="C17" s="11">
        <v>18</v>
      </c>
      <c r="D17" s="11">
        <v>357</v>
      </c>
      <c r="E17" s="11">
        <v>5300</v>
      </c>
      <c r="F17" s="11">
        <v>162699</v>
      </c>
      <c r="G17" s="11">
        <v>557903</v>
      </c>
      <c r="H17" s="12">
        <v>2.46</v>
      </c>
      <c r="I17" s="11">
        <v>293894</v>
      </c>
      <c r="J17" s="11">
        <v>264009</v>
      </c>
      <c r="K17" s="12">
        <v>111.32</v>
      </c>
      <c r="L17" s="12">
        <v>3.43</v>
      </c>
      <c r="M17" s="12">
        <v>293.37</v>
      </c>
      <c r="N17" s="21"/>
      <c r="O17" s="21"/>
      <c r="P17" s="21"/>
      <c r="Q17" s="21"/>
      <c r="R17" s="21"/>
      <c r="S17" s="21"/>
      <c r="T17" s="21"/>
      <c r="U17" s="21"/>
      <c r="V17" s="21"/>
      <c r="W17" s="21"/>
      <c r="X17" s="21"/>
      <c r="Y17" s="21"/>
      <c r="Z17" s="21"/>
    </row>
    <row r="18" spans="1:26" s="22" customFormat="1" ht="12">
      <c r="A18" s="54" t="s">
        <v>153</v>
      </c>
      <c r="B18" s="10">
        <v>2016.0075</v>
      </c>
      <c r="C18" s="11">
        <v>31</v>
      </c>
      <c r="D18" s="11">
        <v>533</v>
      </c>
      <c r="E18" s="11">
        <v>9691</v>
      </c>
      <c r="F18" s="11">
        <v>341137</v>
      </c>
      <c r="G18" s="11">
        <v>1105674</v>
      </c>
      <c r="H18" s="12">
        <v>4.87</v>
      </c>
      <c r="I18" s="11">
        <v>569680</v>
      </c>
      <c r="J18" s="11">
        <v>535994</v>
      </c>
      <c r="K18" s="12">
        <v>106.28</v>
      </c>
      <c r="L18" s="12">
        <v>3.24</v>
      </c>
      <c r="M18" s="12">
        <v>548.45</v>
      </c>
      <c r="N18" s="21"/>
      <c r="O18" s="21"/>
      <c r="P18" s="21"/>
      <c r="Q18" s="21"/>
      <c r="R18" s="21"/>
      <c r="S18" s="21"/>
      <c r="T18" s="21"/>
      <c r="U18" s="21"/>
      <c r="V18" s="21"/>
      <c r="W18" s="21"/>
      <c r="X18" s="21"/>
      <c r="Y18" s="21"/>
      <c r="Z18" s="21"/>
    </row>
    <row r="19" spans="1:26" s="22" customFormat="1" ht="12">
      <c r="A19" s="54" t="s">
        <v>154</v>
      </c>
      <c r="B19" s="45">
        <v>2792.6744</v>
      </c>
      <c r="C19" s="11">
        <v>27</v>
      </c>
      <c r="D19" s="11">
        <v>448</v>
      </c>
      <c r="E19" s="11">
        <v>9439</v>
      </c>
      <c r="F19" s="11">
        <v>398676</v>
      </c>
      <c r="G19" s="11">
        <v>1238925</v>
      </c>
      <c r="H19" s="12">
        <v>5.46</v>
      </c>
      <c r="I19" s="11">
        <v>641236</v>
      </c>
      <c r="J19" s="11">
        <v>597689</v>
      </c>
      <c r="K19" s="12">
        <v>107.29</v>
      </c>
      <c r="L19" s="12">
        <v>3.11</v>
      </c>
      <c r="M19" s="12">
        <v>443.63</v>
      </c>
      <c r="N19" s="21"/>
      <c r="O19" s="21"/>
      <c r="P19" s="21"/>
      <c r="Q19" s="21"/>
      <c r="R19" s="21"/>
      <c r="S19" s="21"/>
      <c r="T19" s="21"/>
      <c r="U19" s="21"/>
      <c r="V19" s="21"/>
      <c r="W19" s="21"/>
      <c r="X19" s="21"/>
      <c r="Y19" s="21"/>
      <c r="Z19" s="21"/>
    </row>
    <row r="20" spans="1:26" s="22" customFormat="1" ht="12">
      <c r="A20" s="54" t="s">
        <v>155</v>
      </c>
      <c r="B20" s="10">
        <v>2775.6003</v>
      </c>
      <c r="C20" s="11">
        <v>33</v>
      </c>
      <c r="D20" s="11">
        <v>464</v>
      </c>
      <c r="E20" s="11">
        <v>7443</v>
      </c>
      <c r="F20" s="11">
        <v>259953</v>
      </c>
      <c r="G20" s="11">
        <v>900199</v>
      </c>
      <c r="H20" s="12">
        <v>3.97</v>
      </c>
      <c r="I20" s="11">
        <v>467815</v>
      </c>
      <c r="J20" s="11">
        <v>432384</v>
      </c>
      <c r="K20" s="12">
        <v>108.19</v>
      </c>
      <c r="L20" s="12">
        <v>3.46</v>
      </c>
      <c r="M20" s="12">
        <v>324.33</v>
      </c>
      <c r="N20" s="21"/>
      <c r="O20" s="21"/>
      <c r="P20" s="21"/>
      <c r="Q20" s="21"/>
      <c r="R20" s="21"/>
      <c r="S20" s="21"/>
      <c r="T20" s="21"/>
      <c r="U20" s="21"/>
      <c r="V20" s="21"/>
      <c r="W20" s="21"/>
      <c r="X20" s="21"/>
      <c r="Y20" s="21"/>
      <c r="Z20" s="21"/>
    </row>
    <row r="21" spans="1:26" s="22" customFormat="1" ht="12">
      <c r="A21" s="54" t="s">
        <v>156</v>
      </c>
      <c r="B21" s="10">
        <v>3515.2526</v>
      </c>
      <c r="C21" s="11">
        <v>16</v>
      </c>
      <c r="D21" s="11">
        <v>147</v>
      </c>
      <c r="E21" s="11">
        <v>2706</v>
      </c>
      <c r="F21" s="11">
        <v>76486</v>
      </c>
      <c r="G21" s="11">
        <v>240373</v>
      </c>
      <c r="H21" s="12">
        <v>1.06</v>
      </c>
      <c r="I21" s="11">
        <v>127820</v>
      </c>
      <c r="J21" s="11">
        <v>112553</v>
      </c>
      <c r="K21" s="12">
        <v>113.56</v>
      </c>
      <c r="L21" s="12">
        <v>3.14</v>
      </c>
      <c r="M21" s="12">
        <v>68.38</v>
      </c>
      <c r="N21" s="21"/>
      <c r="O21" s="21"/>
      <c r="P21" s="21"/>
      <c r="Q21" s="21"/>
      <c r="R21" s="21"/>
      <c r="S21" s="21"/>
      <c r="T21" s="21"/>
      <c r="U21" s="21"/>
      <c r="V21" s="21"/>
      <c r="W21" s="21"/>
      <c r="X21" s="21"/>
      <c r="Y21" s="21"/>
      <c r="Z21" s="21"/>
    </row>
    <row r="22" spans="1:26" s="22" customFormat="1" ht="12">
      <c r="A22" s="54" t="s">
        <v>157</v>
      </c>
      <c r="B22" s="10">
        <v>4628.5714</v>
      </c>
      <c r="C22" s="11">
        <v>13</v>
      </c>
      <c r="D22" s="11">
        <v>177</v>
      </c>
      <c r="E22" s="11">
        <v>3648</v>
      </c>
      <c r="F22" s="11">
        <v>112948</v>
      </c>
      <c r="G22" s="11">
        <v>349149</v>
      </c>
      <c r="H22" s="12">
        <v>1.54</v>
      </c>
      <c r="I22" s="11">
        <v>183149</v>
      </c>
      <c r="J22" s="11">
        <v>166000</v>
      </c>
      <c r="K22" s="12">
        <v>110.33</v>
      </c>
      <c r="L22" s="12">
        <v>3.09</v>
      </c>
      <c r="M22" s="12">
        <v>75.43</v>
      </c>
      <c r="N22" s="21"/>
      <c r="O22" s="21"/>
      <c r="P22" s="21"/>
      <c r="Q22" s="21"/>
      <c r="R22" s="21"/>
      <c r="S22" s="21"/>
      <c r="T22" s="21"/>
      <c r="U22" s="21"/>
      <c r="V22" s="21"/>
      <c r="W22" s="21"/>
      <c r="X22" s="21"/>
      <c r="Y22" s="21"/>
      <c r="Z22" s="21"/>
    </row>
    <row r="23" spans="1:26" s="22" customFormat="1" ht="12">
      <c r="A23" s="54" t="s">
        <v>158</v>
      </c>
      <c r="B23" s="10">
        <v>126.8641</v>
      </c>
      <c r="C23" s="11">
        <v>6</v>
      </c>
      <c r="D23" s="11">
        <v>97</v>
      </c>
      <c r="E23" s="11">
        <v>1399</v>
      </c>
      <c r="F23" s="11">
        <v>29301</v>
      </c>
      <c r="G23" s="11">
        <v>91808</v>
      </c>
      <c r="H23" s="12">
        <v>0.4</v>
      </c>
      <c r="I23" s="11">
        <v>47622</v>
      </c>
      <c r="J23" s="11">
        <v>44186</v>
      </c>
      <c r="K23" s="12">
        <v>107.78</v>
      </c>
      <c r="L23" s="12">
        <v>3.13</v>
      </c>
      <c r="M23" s="12">
        <v>723.67</v>
      </c>
      <c r="N23" s="21"/>
      <c r="O23" s="21"/>
      <c r="P23" s="21"/>
      <c r="Q23" s="21"/>
      <c r="R23" s="21"/>
      <c r="S23" s="21"/>
      <c r="T23" s="21"/>
      <c r="U23" s="21"/>
      <c r="V23" s="21"/>
      <c r="W23" s="21"/>
      <c r="X23" s="21"/>
      <c r="Y23" s="21"/>
      <c r="Z23" s="21"/>
    </row>
    <row r="24" spans="1:26" s="22" customFormat="1" ht="12">
      <c r="A24" s="54" t="s">
        <v>159</v>
      </c>
      <c r="B24" s="10">
        <v>132.7589</v>
      </c>
      <c r="C24" s="11">
        <v>7</v>
      </c>
      <c r="D24" s="11">
        <v>154</v>
      </c>
      <c r="E24" s="11">
        <v>3307</v>
      </c>
      <c r="F24" s="11">
        <v>138572</v>
      </c>
      <c r="G24" s="11">
        <v>392337</v>
      </c>
      <c r="H24" s="12">
        <v>1.73</v>
      </c>
      <c r="I24" s="11">
        <v>199972</v>
      </c>
      <c r="J24" s="11">
        <v>192365</v>
      </c>
      <c r="K24" s="12">
        <v>103.95</v>
      </c>
      <c r="L24" s="12">
        <v>2.83</v>
      </c>
      <c r="M24" s="12">
        <v>2955.26</v>
      </c>
      <c r="N24" s="21"/>
      <c r="O24" s="21"/>
      <c r="P24" s="21"/>
      <c r="Q24" s="21"/>
      <c r="R24" s="21"/>
      <c r="S24" s="21"/>
      <c r="T24" s="21"/>
      <c r="U24" s="21"/>
      <c r="V24" s="21"/>
      <c r="W24" s="21"/>
      <c r="X24" s="21"/>
      <c r="Y24" s="21"/>
      <c r="Z24" s="21"/>
    </row>
    <row r="25" spans="1:26" s="22" customFormat="1" ht="12">
      <c r="A25" s="54" t="s">
        <v>160</v>
      </c>
      <c r="B25" s="10">
        <v>104.0964</v>
      </c>
      <c r="C25" s="11">
        <v>3</v>
      </c>
      <c r="D25" s="11">
        <v>121</v>
      </c>
      <c r="E25" s="11">
        <v>2160</v>
      </c>
      <c r="F25" s="11">
        <v>123246</v>
      </c>
      <c r="G25" s="11">
        <v>386950</v>
      </c>
      <c r="H25" s="12">
        <v>1.71</v>
      </c>
      <c r="I25" s="11">
        <v>195542</v>
      </c>
      <c r="J25" s="11">
        <v>191408</v>
      </c>
      <c r="K25" s="12">
        <v>102.16</v>
      </c>
      <c r="L25" s="12">
        <v>3.14</v>
      </c>
      <c r="M25" s="12">
        <v>3717.23</v>
      </c>
      <c r="N25" s="21"/>
      <c r="O25" s="21"/>
      <c r="P25" s="21"/>
      <c r="Q25" s="21"/>
      <c r="R25" s="21"/>
      <c r="S25" s="21"/>
      <c r="T25" s="21"/>
      <c r="U25" s="21"/>
      <c r="V25" s="21"/>
      <c r="W25" s="21"/>
      <c r="X25" s="21"/>
      <c r="Y25" s="21"/>
      <c r="Z25" s="21"/>
    </row>
    <row r="26" spans="1:26" s="22" customFormat="1" ht="12">
      <c r="A26" s="54" t="s">
        <v>161</v>
      </c>
      <c r="B26" s="10">
        <v>163.4256</v>
      </c>
      <c r="C26" s="11">
        <v>8</v>
      </c>
      <c r="D26" s="11">
        <v>214</v>
      </c>
      <c r="E26" s="11">
        <v>4985</v>
      </c>
      <c r="F26" s="11">
        <v>339730</v>
      </c>
      <c r="G26" s="11">
        <v>1021292</v>
      </c>
      <c r="H26" s="12">
        <v>4.5</v>
      </c>
      <c r="I26" s="11">
        <v>502013</v>
      </c>
      <c r="J26" s="11">
        <v>519279</v>
      </c>
      <c r="K26" s="12">
        <v>96.68</v>
      </c>
      <c r="L26" s="12">
        <v>3.01</v>
      </c>
      <c r="M26" s="12">
        <v>6249.28</v>
      </c>
      <c r="N26" s="21"/>
      <c r="O26" s="21"/>
      <c r="P26" s="21"/>
      <c r="Q26" s="21"/>
      <c r="R26" s="21"/>
      <c r="S26" s="21"/>
      <c r="T26" s="21"/>
      <c r="U26" s="21"/>
      <c r="V26" s="21"/>
      <c r="W26" s="21"/>
      <c r="X26" s="21"/>
      <c r="Y26" s="21"/>
      <c r="Z26" s="21"/>
    </row>
    <row r="27" spans="1:26" s="22" customFormat="1" ht="12">
      <c r="A27" s="54" t="s">
        <v>162</v>
      </c>
      <c r="B27" s="10">
        <v>60.0256</v>
      </c>
      <c r="C27" s="11">
        <v>2</v>
      </c>
      <c r="D27" s="11">
        <v>110</v>
      </c>
      <c r="E27" s="11">
        <v>1815</v>
      </c>
      <c r="F27" s="11">
        <v>86261</v>
      </c>
      <c r="G27" s="11">
        <v>270341</v>
      </c>
      <c r="H27" s="12">
        <v>1.19</v>
      </c>
      <c r="I27" s="11">
        <v>135027</v>
      </c>
      <c r="J27" s="11">
        <v>135314</v>
      </c>
      <c r="K27" s="12">
        <v>99.79</v>
      </c>
      <c r="L27" s="12">
        <v>3.13</v>
      </c>
      <c r="M27" s="12">
        <v>4503.76</v>
      </c>
      <c r="N27" s="21"/>
      <c r="O27" s="21"/>
      <c r="P27" s="21"/>
      <c r="Q27" s="21"/>
      <c r="R27" s="21"/>
      <c r="S27" s="21"/>
      <c r="T27" s="21"/>
      <c r="U27" s="21"/>
      <c r="V27" s="21"/>
      <c r="W27" s="21"/>
      <c r="X27" s="21"/>
      <c r="Y27" s="21"/>
      <c r="Z27" s="21"/>
    </row>
    <row r="28" spans="1:26" s="9" customFormat="1" ht="12" customHeight="1">
      <c r="A28" s="54" t="s">
        <v>163</v>
      </c>
      <c r="B28" s="10">
        <v>175.6456</v>
      </c>
      <c r="C28" s="11">
        <v>6</v>
      </c>
      <c r="D28" s="11">
        <v>232</v>
      </c>
      <c r="E28" s="11">
        <v>4928</v>
      </c>
      <c r="F28" s="11">
        <v>247399</v>
      </c>
      <c r="G28" s="11">
        <v>754917</v>
      </c>
      <c r="H28" s="12">
        <v>3.33</v>
      </c>
      <c r="I28" s="11">
        <v>377623</v>
      </c>
      <c r="J28" s="11">
        <v>377294</v>
      </c>
      <c r="K28" s="12">
        <v>100.09</v>
      </c>
      <c r="L28" s="12">
        <v>3.05</v>
      </c>
      <c r="M28" s="12">
        <v>4297.96</v>
      </c>
      <c r="N28" s="8"/>
      <c r="O28" s="8"/>
      <c r="P28" s="8"/>
      <c r="Q28" s="8"/>
      <c r="R28" s="8"/>
      <c r="S28" s="8"/>
      <c r="T28" s="8"/>
      <c r="U28" s="8"/>
      <c r="V28" s="8"/>
      <c r="W28" s="8"/>
      <c r="X28" s="8"/>
      <c r="Y28" s="8"/>
      <c r="Z28" s="8"/>
    </row>
    <row r="29" spans="1:26" s="9" customFormat="1" ht="12" customHeight="1">
      <c r="A29" s="64" t="s">
        <v>126</v>
      </c>
      <c r="B29" s="18">
        <v>271.7997</v>
      </c>
      <c r="C29" s="19">
        <v>12</v>
      </c>
      <c r="D29" s="19">
        <v>449</v>
      </c>
      <c r="E29" s="19">
        <v>9455</v>
      </c>
      <c r="F29" s="19">
        <v>923325</v>
      </c>
      <c r="G29" s="19">
        <v>2622472</v>
      </c>
      <c r="H29" s="20">
        <v>11.56</v>
      </c>
      <c r="I29" s="19">
        <v>1286303</v>
      </c>
      <c r="J29" s="19">
        <v>1336169</v>
      </c>
      <c r="K29" s="20">
        <v>96.27</v>
      </c>
      <c r="L29" s="20">
        <v>2.84</v>
      </c>
      <c r="M29" s="20">
        <v>9648.55</v>
      </c>
      <c r="N29" s="8"/>
      <c r="O29" s="8"/>
      <c r="P29" s="8"/>
      <c r="Q29" s="8"/>
      <c r="R29" s="8"/>
      <c r="S29" s="8"/>
      <c r="T29" s="8"/>
      <c r="U29" s="8"/>
      <c r="V29" s="8"/>
      <c r="W29" s="8"/>
      <c r="X29" s="8"/>
      <c r="Y29" s="8"/>
      <c r="Z29" s="8"/>
    </row>
    <row r="30" spans="1:26" s="9" customFormat="1" ht="12" customHeight="1">
      <c r="A30" s="64" t="s">
        <v>127</v>
      </c>
      <c r="B30" s="45">
        <v>153.5927</v>
      </c>
      <c r="C30" s="60">
        <v>11</v>
      </c>
      <c r="D30" s="60">
        <v>463</v>
      </c>
      <c r="E30" s="60">
        <v>8469</v>
      </c>
      <c r="F30" s="60">
        <v>537377</v>
      </c>
      <c r="G30" s="60">
        <v>1512677</v>
      </c>
      <c r="H30" s="61">
        <v>6.67</v>
      </c>
      <c r="I30" s="60">
        <v>759006</v>
      </c>
      <c r="J30" s="60">
        <v>753671</v>
      </c>
      <c r="K30" s="61">
        <v>100.71</v>
      </c>
      <c r="L30" s="61">
        <v>2.81</v>
      </c>
      <c r="M30" s="61">
        <v>9848.63</v>
      </c>
      <c r="N30" s="8"/>
      <c r="O30" s="8"/>
      <c r="P30" s="8"/>
      <c r="Q30" s="8"/>
      <c r="R30" s="8"/>
      <c r="S30" s="8"/>
      <c r="T30" s="8"/>
      <c r="U30" s="8"/>
      <c r="V30" s="8"/>
      <c r="W30" s="8"/>
      <c r="X30" s="8"/>
      <c r="Y30" s="8"/>
      <c r="Z30" s="8"/>
    </row>
    <row r="31" spans="1:26" s="22" customFormat="1" ht="12" customHeight="1">
      <c r="A31" s="64" t="s">
        <v>164</v>
      </c>
      <c r="B31" s="18">
        <v>181.856</v>
      </c>
      <c r="C31" s="19">
        <v>10</v>
      </c>
      <c r="D31" s="19">
        <v>59</v>
      </c>
      <c r="E31" s="19">
        <v>882</v>
      </c>
      <c r="F31" s="19">
        <v>27698</v>
      </c>
      <c r="G31" s="19">
        <v>73815</v>
      </c>
      <c r="H31" s="20">
        <v>0.33</v>
      </c>
      <c r="I31" s="19">
        <v>39383</v>
      </c>
      <c r="J31" s="19">
        <v>34432</v>
      </c>
      <c r="K31" s="20">
        <v>114.38</v>
      </c>
      <c r="L31" s="20">
        <v>2.66</v>
      </c>
      <c r="M31" s="20">
        <v>405.9</v>
      </c>
      <c r="N31" s="21"/>
      <c r="O31" s="21"/>
      <c r="P31" s="21"/>
      <c r="Q31" s="21"/>
      <c r="R31" s="21"/>
      <c r="S31" s="21"/>
      <c r="T31" s="21"/>
      <c r="U31" s="21"/>
      <c r="V31" s="21"/>
      <c r="W31" s="21"/>
      <c r="X31" s="21"/>
      <c r="Y31" s="21"/>
      <c r="Z31" s="21"/>
    </row>
    <row r="32" spans="1:26" s="22" customFormat="1" ht="12" customHeight="1">
      <c r="A32" s="54" t="s">
        <v>165</v>
      </c>
      <c r="B32" s="10">
        <v>153.056</v>
      </c>
      <c r="C32" s="11">
        <v>6</v>
      </c>
      <c r="D32" s="11">
        <v>37</v>
      </c>
      <c r="E32" s="11">
        <v>745</v>
      </c>
      <c r="F32" s="11">
        <v>25955</v>
      </c>
      <c r="G32" s="11">
        <v>64456</v>
      </c>
      <c r="H32" s="12">
        <v>0.28</v>
      </c>
      <c r="I32" s="11">
        <v>33962</v>
      </c>
      <c r="J32" s="11">
        <v>30494</v>
      </c>
      <c r="K32" s="12">
        <v>111.37</v>
      </c>
      <c r="L32" s="12">
        <v>2.48</v>
      </c>
      <c r="M32" s="12">
        <v>421.13</v>
      </c>
      <c r="N32" s="21"/>
      <c r="O32" s="21"/>
      <c r="P32" s="21"/>
      <c r="Q32" s="21"/>
      <c r="R32" s="21"/>
      <c r="S32" s="21"/>
      <c r="T32" s="21"/>
      <c r="U32" s="21"/>
      <c r="V32" s="21"/>
      <c r="W32" s="21"/>
      <c r="X32" s="21"/>
      <c r="Y32" s="21"/>
      <c r="Z32" s="21"/>
    </row>
    <row r="33" spans="1:26" s="22" customFormat="1" ht="12.75" thickBot="1">
      <c r="A33" s="65" t="s">
        <v>166</v>
      </c>
      <c r="B33" s="37">
        <v>28.8</v>
      </c>
      <c r="C33" s="38">
        <v>4</v>
      </c>
      <c r="D33" s="38">
        <v>22</v>
      </c>
      <c r="E33" s="38">
        <v>137</v>
      </c>
      <c r="F33" s="38">
        <v>1743</v>
      </c>
      <c r="G33" s="38">
        <v>9359</v>
      </c>
      <c r="H33" s="39">
        <v>0.04</v>
      </c>
      <c r="I33" s="38">
        <v>5421</v>
      </c>
      <c r="J33" s="38">
        <v>3938</v>
      </c>
      <c r="K33" s="39">
        <v>137.66</v>
      </c>
      <c r="L33" s="39">
        <v>5.37</v>
      </c>
      <c r="M33" s="39">
        <v>324.97</v>
      </c>
      <c r="N33" s="21"/>
      <c r="O33" s="21"/>
      <c r="P33" s="21"/>
      <c r="Q33" s="21"/>
      <c r="R33" s="21"/>
      <c r="S33" s="21"/>
      <c r="T33" s="21"/>
      <c r="U33" s="21"/>
      <c r="V33" s="21"/>
      <c r="W33" s="21"/>
      <c r="X33" s="21"/>
      <c r="Y33" s="21"/>
      <c r="Z33" s="21"/>
    </row>
    <row r="34" spans="1:26" s="9" customFormat="1" ht="15" customHeight="1" thickTop="1">
      <c r="A34" s="150" t="s">
        <v>129</v>
      </c>
      <c r="B34" s="155"/>
      <c r="C34" s="155"/>
      <c r="D34" s="155"/>
      <c r="E34" s="155"/>
      <c r="F34" s="155"/>
      <c r="G34" s="155"/>
      <c r="H34" s="155"/>
      <c r="I34" s="155"/>
      <c r="J34" s="155"/>
      <c r="K34" s="155"/>
      <c r="L34" s="155"/>
      <c r="M34" s="155"/>
      <c r="N34" s="8"/>
      <c r="O34" s="8"/>
      <c r="P34" s="8"/>
      <c r="Q34" s="8"/>
      <c r="R34" s="8"/>
      <c r="S34" s="8"/>
      <c r="T34" s="8"/>
      <c r="U34" s="8"/>
      <c r="V34" s="8"/>
      <c r="W34" s="8"/>
      <c r="X34" s="8"/>
      <c r="Y34" s="8"/>
      <c r="Z34" s="8"/>
    </row>
    <row r="35" spans="1:26" s="22" customFormat="1" ht="12">
      <c r="A35" s="26" t="s">
        <v>130</v>
      </c>
      <c r="B35" s="27">
        <f aca="true" t="shared" si="0" ref="B35:G35">SUM(B36:B39)</f>
        <v>36006.1794</v>
      </c>
      <c r="C35" s="28">
        <f t="shared" si="0"/>
        <v>358</v>
      </c>
      <c r="D35" s="28">
        <f t="shared" si="0"/>
        <v>7751</v>
      </c>
      <c r="E35" s="28">
        <f t="shared" si="0"/>
        <v>145343</v>
      </c>
      <c r="F35" s="28">
        <f t="shared" si="0"/>
        <v>7152245</v>
      </c>
      <c r="G35" s="28">
        <f t="shared" si="0"/>
        <v>22615307</v>
      </c>
      <c r="H35" s="29">
        <f>G35/$G$35*100</f>
        <v>100</v>
      </c>
      <c r="I35" s="28">
        <f>SUM(I36:I39)</f>
        <v>11502202</v>
      </c>
      <c r="J35" s="28">
        <f>SUM(J36:J39)</f>
        <v>11113105</v>
      </c>
      <c r="K35" s="29">
        <f>I35/J35*100</f>
        <v>103.50124470163829</v>
      </c>
      <c r="L35" s="29">
        <f>G35/F35</f>
        <v>3.1619871802489987</v>
      </c>
      <c r="M35" s="29">
        <f>G35/B35</f>
        <v>628.0951596880617</v>
      </c>
      <c r="N35" s="21"/>
      <c r="O35" s="21"/>
      <c r="P35" s="21"/>
      <c r="Q35" s="21"/>
      <c r="R35" s="21"/>
      <c r="S35" s="21"/>
      <c r="T35" s="21"/>
      <c r="U35" s="21"/>
      <c r="V35" s="21"/>
      <c r="W35" s="21"/>
      <c r="X35" s="21"/>
      <c r="Y35" s="21"/>
      <c r="Z35" s="21"/>
    </row>
    <row r="36" spans="1:26" ht="12">
      <c r="A36" s="66" t="s">
        <v>131</v>
      </c>
      <c r="B36" s="30">
        <f aca="true" t="shared" si="1" ref="B36:G36">SUM(B$29,B$24:B$25,B$8:B$11)</f>
        <v>7353.3939</v>
      </c>
      <c r="C36" s="31">
        <f t="shared" si="1"/>
        <v>89</v>
      </c>
      <c r="D36" s="31">
        <f t="shared" si="1"/>
        <v>2617</v>
      </c>
      <c r="E36" s="31">
        <f t="shared" si="1"/>
        <v>53985</v>
      </c>
      <c r="F36" s="31">
        <f t="shared" si="1"/>
        <v>3274894</v>
      </c>
      <c r="G36" s="32">
        <f t="shared" si="1"/>
        <v>9892419</v>
      </c>
      <c r="H36" s="33">
        <f>G36/$G$35*100</f>
        <v>43.74213889734064</v>
      </c>
      <c r="I36" s="31">
        <f>SUM(I$29,I$24:I$25,I$8:I$11)</f>
        <v>4973503</v>
      </c>
      <c r="J36" s="31">
        <f>SUM(J$29,J$24:J$25,J$8:J$11)</f>
        <v>4918916</v>
      </c>
      <c r="K36" s="33">
        <f>I36/J36*100</f>
        <v>101.1097363728106</v>
      </c>
      <c r="L36" s="33">
        <f>G36/F36</f>
        <v>3.0206837228930157</v>
      </c>
      <c r="M36" s="33">
        <f>G36/B36</f>
        <v>1345.2861541933719</v>
      </c>
      <c r="N36" s="62"/>
      <c r="O36" s="62"/>
      <c r="P36" s="62"/>
      <c r="Q36" s="62"/>
      <c r="R36" s="62"/>
      <c r="S36" s="62"/>
      <c r="T36" s="62"/>
      <c r="U36" s="62"/>
      <c r="V36" s="62"/>
      <c r="W36" s="62"/>
      <c r="X36" s="62"/>
      <c r="Y36" s="62"/>
      <c r="Z36" s="62"/>
    </row>
    <row r="37" spans="1:26" ht="12">
      <c r="A37" s="67" t="s">
        <v>133</v>
      </c>
      <c r="B37" s="30">
        <f aca="true" t="shared" si="2" ref="B37:G37">SUM(B$26,B$12:B$16)</f>
        <v>10506.878799999999</v>
      </c>
      <c r="C37" s="31">
        <f t="shared" si="2"/>
        <v>106</v>
      </c>
      <c r="D37" s="31">
        <f t="shared" si="2"/>
        <v>2106</v>
      </c>
      <c r="E37" s="31">
        <f t="shared" si="2"/>
        <v>36520</v>
      </c>
      <c r="F37" s="31">
        <f t="shared" si="2"/>
        <v>1625114</v>
      </c>
      <c r="G37" s="32">
        <f t="shared" si="2"/>
        <v>5700922</v>
      </c>
      <c r="H37" s="33">
        <f>G37/$G$35*100</f>
        <v>25.208245017412324</v>
      </c>
      <c r="I37" s="31">
        <f>SUM(I$26,I$12:I$16)</f>
        <v>2925827</v>
      </c>
      <c r="J37" s="31">
        <f>SUM(J$26,J$12:J$16)</f>
        <v>2775095</v>
      </c>
      <c r="K37" s="33">
        <f>I37/J37*100</f>
        <v>105.43159783719116</v>
      </c>
      <c r="L37" s="33">
        <f>G37/F37</f>
        <v>3.5080135916618773</v>
      </c>
      <c r="M37" s="33">
        <f>G37/B37</f>
        <v>542.5894890878536</v>
      </c>
      <c r="N37" s="62"/>
      <c r="O37" s="62"/>
      <c r="P37" s="62"/>
      <c r="Q37" s="62"/>
      <c r="R37" s="62"/>
      <c r="S37" s="62"/>
      <c r="T37" s="62"/>
      <c r="U37" s="62"/>
      <c r="V37" s="62"/>
      <c r="W37" s="62"/>
      <c r="X37" s="62"/>
      <c r="Y37" s="62"/>
      <c r="Z37" s="62"/>
    </row>
    <row r="38" spans="1:26" ht="12">
      <c r="A38" s="67" t="s">
        <v>132</v>
      </c>
      <c r="B38" s="30">
        <f aca="true" t="shared" si="3" ref="B38:G38">SUM(B$27:B$28,B$30,B$17:B$20,B$23)</f>
        <v>10002.0827</v>
      </c>
      <c r="C38" s="31">
        <f t="shared" si="3"/>
        <v>134</v>
      </c>
      <c r="D38" s="31">
        <f t="shared" si="3"/>
        <v>2704</v>
      </c>
      <c r="E38" s="31">
        <f t="shared" si="3"/>
        <v>48484</v>
      </c>
      <c r="F38" s="31">
        <f t="shared" si="3"/>
        <v>2062803</v>
      </c>
      <c r="G38" s="32">
        <f t="shared" si="3"/>
        <v>6432444</v>
      </c>
      <c r="H38" s="33">
        <f>G38/$G$35*100</f>
        <v>28.442877207017354</v>
      </c>
      <c r="I38" s="31">
        <f>SUM(I$27:I$28,I$30,I$17:I$20,I$23)</f>
        <v>3291903</v>
      </c>
      <c r="J38" s="31">
        <f>SUM(J$27:J$28,J$30,J$17:J$20,J$23)</f>
        <v>3140541</v>
      </c>
      <c r="K38" s="33">
        <f>I38/J38*100</f>
        <v>104.81961547389447</v>
      </c>
      <c r="L38" s="33">
        <f>G38/F38</f>
        <v>3.118302620269604</v>
      </c>
      <c r="M38" s="33">
        <f>G38/B38</f>
        <v>643.1104593846239</v>
      </c>
      <c r="N38" s="62"/>
      <c r="O38" s="62"/>
      <c r="P38" s="62"/>
      <c r="Q38" s="62"/>
      <c r="R38" s="62"/>
      <c r="S38" s="62"/>
      <c r="T38" s="62"/>
      <c r="U38" s="62"/>
      <c r="V38" s="62"/>
      <c r="W38" s="62"/>
      <c r="X38" s="62"/>
      <c r="Y38" s="62"/>
      <c r="Z38" s="62"/>
    </row>
    <row r="39" spans="1:26" ht="12">
      <c r="A39" s="67" t="s">
        <v>135</v>
      </c>
      <c r="B39" s="34">
        <f aca="true" t="shared" si="4" ref="B39:G39">SUM(B$21:B$22)</f>
        <v>8143.824</v>
      </c>
      <c r="C39" s="35">
        <f t="shared" si="4"/>
        <v>29</v>
      </c>
      <c r="D39" s="35">
        <f t="shared" si="4"/>
        <v>324</v>
      </c>
      <c r="E39" s="35">
        <f t="shared" si="4"/>
        <v>6354</v>
      </c>
      <c r="F39" s="35">
        <f t="shared" si="4"/>
        <v>189434</v>
      </c>
      <c r="G39" s="36">
        <f t="shared" si="4"/>
        <v>589522</v>
      </c>
      <c r="H39" s="33">
        <f>G39/$G$35*100</f>
        <v>2.6067388782296876</v>
      </c>
      <c r="I39" s="35">
        <f>SUM(I$21:I$22)</f>
        <v>310969</v>
      </c>
      <c r="J39" s="35">
        <f>SUM(J$21:J$22)</f>
        <v>278553</v>
      </c>
      <c r="K39" s="33">
        <f>I39/J39*100</f>
        <v>111.63728267152031</v>
      </c>
      <c r="L39" s="33">
        <f>G39/F39</f>
        <v>3.112017905972529</v>
      </c>
      <c r="M39" s="33">
        <f>G39/B39</f>
        <v>72.38884337382537</v>
      </c>
      <c r="N39" s="62"/>
      <c r="O39" s="62"/>
      <c r="P39" s="62"/>
      <c r="Q39" s="62"/>
      <c r="R39" s="62"/>
      <c r="S39" s="62"/>
      <c r="T39" s="62"/>
      <c r="U39" s="62"/>
      <c r="V39" s="62"/>
      <c r="W39" s="62"/>
      <c r="X39" s="62"/>
      <c r="Y39" s="62"/>
      <c r="Z39" s="62"/>
    </row>
    <row r="40" spans="1:26" ht="12">
      <c r="A40" s="14" t="s">
        <v>120</v>
      </c>
      <c r="B40" s="62"/>
      <c r="C40" s="62"/>
      <c r="D40" s="62"/>
      <c r="E40" s="62"/>
      <c r="F40" s="62"/>
      <c r="G40" s="62"/>
      <c r="H40" s="62"/>
      <c r="I40" s="62"/>
      <c r="J40" s="62"/>
      <c r="K40" s="62"/>
      <c r="L40" s="62"/>
      <c r="M40" s="62"/>
      <c r="N40" s="62"/>
      <c r="O40" s="62"/>
      <c r="P40" s="62"/>
      <c r="Q40" s="62"/>
      <c r="R40" s="62"/>
      <c r="S40" s="62"/>
      <c r="T40" s="62"/>
      <c r="U40" s="62"/>
      <c r="V40" s="62"/>
      <c r="W40" s="62"/>
      <c r="X40" s="62"/>
      <c r="Y40" s="62"/>
      <c r="Z40" s="62"/>
    </row>
    <row r="41" spans="1:26" ht="12">
      <c r="A41" s="14" t="s">
        <v>121</v>
      </c>
      <c r="B41" s="62"/>
      <c r="C41" s="62"/>
      <c r="D41" s="62"/>
      <c r="E41" s="62"/>
      <c r="F41" s="62"/>
      <c r="G41" s="62"/>
      <c r="H41" s="62"/>
      <c r="I41" s="62"/>
      <c r="J41" s="62"/>
      <c r="K41" s="62"/>
      <c r="L41" s="62"/>
      <c r="M41" s="62"/>
      <c r="N41" s="62"/>
      <c r="O41" s="62"/>
      <c r="P41" s="62"/>
      <c r="Q41" s="62"/>
      <c r="R41" s="62"/>
      <c r="S41" s="62"/>
      <c r="T41" s="62"/>
      <c r="U41" s="62"/>
      <c r="V41" s="62"/>
      <c r="W41" s="62"/>
      <c r="X41" s="62"/>
      <c r="Y41" s="62"/>
      <c r="Z41" s="62"/>
    </row>
    <row r="42" spans="1:26" ht="12">
      <c r="A42" s="14" t="s">
        <v>122</v>
      </c>
      <c r="B42" s="62"/>
      <c r="C42" s="62"/>
      <c r="D42" s="62"/>
      <c r="E42" s="62"/>
      <c r="F42" s="62"/>
      <c r="G42" s="62"/>
      <c r="H42" s="62"/>
      <c r="I42" s="62"/>
      <c r="J42" s="62"/>
      <c r="K42" s="62"/>
      <c r="L42" s="62"/>
      <c r="M42" s="62"/>
      <c r="N42" s="62"/>
      <c r="O42" s="62"/>
      <c r="P42" s="62"/>
      <c r="Q42" s="62"/>
      <c r="R42" s="62"/>
      <c r="S42" s="62"/>
      <c r="T42" s="62"/>
      <c r="U42" s="62"/>
      <c r="V42" s="62"/>
      <c r="W42" s="62"/>
      <c r="X42" s="62"/>
      <c r="Y42" s="62"/>
      <c r="Z42" s="62"/>
    </row>
    <row r="43" spans="1:26" ht="12">
      <c r="A43" s="14" t="s">
        <v>123</v>
      </c>
      <c r="B43" s="62"/>
      <c r="C43" s="62"/>
      <c r="D43" s="62"/>
      <c r="E43" s="62"/>
      <c r="F43" s="62"/>
      <c r="G43" s="62"/>
      <c r="H43" s="62"/>
      <c r="I43" s="62"/>
      <c r="J43" s="62"/>
      <c r="K43" s="62"/>
      <c r="L43" s="62"/>
      <c r="M43" s="62"/>
      <c r="N43" s="62"/>
      <c r="O43" s="62"/>
      <c r="P43" s="62"/>
      <c r="Q43" s="62"/>
      <c r="R43" s="62"/>
      <c r="S43" s="62"/>
      <c r="T43" s="62"/>
      <c r="U43" s="62"/>
      <c r="V43" s="62"/>
      <c r="W43" s="62"/>
      <c r="X43" s="62"/>
      <c r="Y43" s="62"/>
      <c r="Z43" s="62"/>
    </row>
    <row r="44" spans="1:26" s="44" customFormat="1" ht="12">
      <c r="A44" s="108" t="s">
        <v>598</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13" ht="12">
      <c r="A45" s="152" t="s">
        <v>52</v>
      </c>
      <c r="B45" s="156"/>
      <c r="C45" s="156"/>
      <c r="D45" s="156"/>
      <c r="E45" s="156"/>
      <c r="F45" s="156"/>
      <c r="G45" s="156"/>
      <c r="H45" s="156"/>
      <c r="I45" s="156"/>
      <c r="J45" s="156"/>
      <c r="K45" s="156"/>
      <c r="L45" s="156"/>
      <c r="M45" s="156"/>
    </row>
    <row r="46" spans="1:13" ht="12">
      <c r="A46" s="68" t="s">
        <v>139</v>
      </c>
      <c r="B46" s="16"/>
      <c r="C46" s="16"/>
      <c r="D46" s="16"/>
      <c r="E46" s="16"/>
      <c r="F46" s="16"/>
      <c r="G46" s="16"/>
      <c r="H46" s="16"/>
      <c r="I46" s="16"/>
      <c r="J46" s="16"/>
      <c r="K46" s="16"/>
      <c r="L46" s="16"/>
      <c r="M46" s="16"/>
    </row>
  </sheetData>
  <sheetProtection/>
  <mergeCells count="4">
    <mergeCell ref="A2:M2"/>
    <mergeCell ref="A34:M34"/>
    <mergeCell ref="A1:M1"/>
    <mergeCell ref="A45:M45"/>
  </mergeCells>
  <printOptions/>
  <pageMargins left="0.3937007874015748" right="0.3937007874015748" top="0.984251968503937" bottom="0.984251968503937" header="0.5118110236220472" footer="0.5118110236220472"/>
  <pageSetup fitToHeight="1" fitToWidth="1" horizontalDpi="300" verticalDpi="300" orientation="landscape" paperSize="9" scale="96" r:id="rId3"/>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Z47"/>
  <sheetViews>
    <sheetView zoomScalePageLayoutView="0" workbookViewId="0" topLeftCell="A1">
      <selection activeCell="A2" sqref="A2:M2"/>
    </sheetView>
  </sheetViews>
  <sheetFormatPr defaultColWidth="9.33203125" defaultRowHeight="12"/>
  <cols>
    <col min="1" max="1" width="23.83203125" style="14" customWidth="1"/>
    <col min="2" max="2" width="11.16015625" style="0" customWidth="1"/>
    <col min="3" max="3" width="9.83203125" style="0" customWidth="1"/>
    <col min="4" max="4" width="9.16015625" style="0" customWidth="1"/>
    <col min="5" max="5" width="9" style="0" customWidth="1"/>
    <col min="6" max="6" width="9.66015625" style="0" customWidth="1"/>
    <col min="7" max="7" width="12" style="0" customWidth="1"/>
    <col min="8" max="8" width="10.66015625" style="0" customWidth="1"/>
    <col min="9" max="9" width="10.5" style="0" customWidth="1"/>
    <col min="10" max="10" width="10.16015625" style="0" customWidth="1"/>
    <col min="11" max="11" width="10.66015625" style="0" customWidth="1"/>
    <col min="12" max="12" width="10.5" style="0" customWidth="1"/>
    <col min="13" max="13" width="9.83203125" style="0" customWidth="1"/>
  </cols>
  <sheetData>
    <row r="1" spans="1:13" s="50" customFormat="1" ht="24.75" customHeight="1">
      <c r="A1" s="147" t="s">
        <v>142</v>
      </c>
      <c r="B1" s="147"/>
      <c r="C1" s="147"/>
      <c r="D1" s="147"/>
      <c r="E1" s="147"/>
      <c r="F1" s="147"/>
      <c r="G1" s="147"/>
      <c r="H1" s="147"/>
      <c r="I1" s="147"/>
      <c r="J1" s="147"/>
      <c r="K1" s="147"/>
      <c r="L1" s="147"/>
      <c r="M1" s="147"/>
    </row>
    <row r="2" spans="1:13" s="50" customFormat="1" ht="12" customHeight="1">
      <c r="A2" s="148" t="s">
        <v>134</v>
      </c>
      <c r="B2" s="154"/>
      <c r="C2" s="154"/>
      <c r="D2" s="154"/>
      <c r="E2" s="154"/>
      <c r="F2" s="154"/>
      <c r="G2" s="154"/>
      <c r="H2" s="154"/>
      <c r="I2" s="154"/>
      <c r="J2" s="154"/>
      <c r="K2" s="154"/>
      <c r="L2" s="154"/>
      <c r="M2" s="154"/>
    </row>
    <row r="3" spans="1:13" s="1" customFormat="1" ht="38.25" customHeight="1">
      <c r="A3" s="55" t="s">
        <v>27</v>
      </c>
      <c r="B3" s="55" t="s">
        <v>0</v>
      </c>
      <c r="C3" s="56" t="s">
        <v>28</v>
      </c>
      <c r="D3" s="56" t="s">
        <v>29</v>
      </c>
      <c r="E3" s="114" t="s">
        <v>594</v>
      </c>
      <c r="F3" s="55" t="s">
        <v>30</v>
      </c>
      <c r="G3" s="55" t="s">
        <v>31</v>
      </c>
      <c r="H3" s="55" t="s">
        <v>32</v>
      </c>
      <c r="I3" s="55" t="s">
        <v>33</v>
      </c>
      <c r="J3" s="55" t="s">
        <v>34</v>
      </c>
      <c r="K3" s="56" t="s">
        <v>35</v>
      </c>
      <c r="L3" s="56" t="s">
        <v>36</v>
      </c>
      <c r="M3" s="56" t="s">
        <v>37</v>
      </c>
    </row>
    <row r="4" spans="1:13" s="59" customFormat="1" ht="45.75" customHeight="1">
      <c r="A4" s="58" t="s">
        <v>128</v>
      </c>
      <c r="B4" s="58" t="s">
        <v>171</v>
      </c>
      <c r="C4" s="58" t="s">
        <v>80</v>
      </c>
      <c r="D4" s="58" t="s">
        <v>81</v>
      </c>
      <c r="E4" s="115" t="s">
        <v>600</v>
      </c>
      <c r="F4" s="58" t="s">
        <v>82</v>
      </c>
      <c r="G4" s="58" t="s">
        <v>83</v>
      </c>
      <c r="H4" s="72" t="s">
        <v>286</v>
      </c>
      <c r="I4" s="58" t="s">
        <v>85</v>
      </c>
      <c r="J4" s="58" t="s">
        <v>86</v>
      </c>
      <c r="K4" s="58" t="s">
        <v>87</v>
      </c>
      <c r="L4" s="52" t="s">
        <v>289</v>
      </c>
      <c r="M4" s="58" t="s">
        <v>172</v>
      </c>
    </row>
    <row r="5" spans="1:13" s="15" customFormat="1" ht="18" customHeight="1">
      <c r="A5" s="4" t="s">
        <v>124</v>
      </c>
      <c r="B5" s="5">
        <v>36188.0354</v>
      </c>
      <c r="C5" s="6">
        <v>369</v>
      </c>
      <c r="D5" s="6">
        <v>7809</v>
      </c>
      <c r="E5" s="6">
        <v>145971</v>
      </c>
      <c r="F5" s="6">
        <v>7047168</v>
      </c>
      <c r="G5" s="6">
        <v>22604550</v>
      </c>
      <c r="H5" s="7">
        <v>100</v>
      </c>
      <c r="I5" s="6">
        <v>11515062</v>
      </c>
      <c r="J5" s="6">
        <v>11089488</v>
      </c>
      <c r="K5" s="7">
        <v>103.84</v>
      </c>
      <c r="L5" s="7">
        <v>3.21</v>
      </c>
      <c r="M5" s="7">
        <v>624.64</v>
      </c>
    </row>
    <row r="6" spans="1:26" s="9" customFormat="1" ht="12">
      <c r="A6" s="64" t="s">
        <v>125</v>
      </c>
      <c r="B6" s="40">
        <v>36006.1794</v>
      </c>
      <c r="C6" s="41">
        <v>359</v>
      </c>
      <c r="D6" s="41">
        <v>7750</v>
      </c>
      <c r="E6" s="41">
        <v>145089</v>
      </c>
      <c r="F6" s="41">
        <v>7026158</v>
      </c>
      <c r="G6" s="41">
        <v>22534761</v>
      </c>
      <c r="H6" s="42">
        <v>99.69</v>
      </c>
      <c r="I6" s="41">
        <v>11477983</v>
      </c>
      <c r="J6" s="41">
        <v>11056778</v>
      </c>
      <c r="K6" s="42">
        <v>103.81</v>
      </c>
      <c r="L6" s="42">
        <v>3.21</v>
      </c>
      <c r="M6" s="42">
        <v>625.86</v>
      </c>
      <c r="N6" s="8"/>
      <c r="O6" s="8"/>
      <c r="P6" s="8"/>
      <c r="Q6" s="8"/>
      <c r="R6" s="8"/>
      <c r="S6" s="8"/>
      <c r="T6" s="8"/>
      <c r="U6" s="8"/>
      <c r="V6" s="8"/>
      <c r="W6" s="8"/>
      <c r="X6" s="8"/>
      <c r="Y6" s="8"/>
      <c r="Z6" s="8"/>
    </row>
    <row r="7" spans="1:26" ht="12">
      <c r="A7" s="64" t="s">
        <v>169</v>
      </c>
      <c r="B7" s="40">
        <v>35580.787</v>
      </c>
      <c r="C7" s="41">
        <v>336</v>
      </c>
      <c r="D7" s="41">
        <v>6838</v>
      </c>
      <c r="E7" s="41">
        <v>127102</v>
      </c>
      <c r="F7" s="41">
        <v>5583882</v>
      </c>
      <c r="G7" s="41">
        <v>18398273</v>
      </c>
      <c r="H7" s="42">
        <v>81.39</v>
      </c>
      <c r="I7" s="41">
        <v>9427524</v>
      </c>
      <c r="J7" s="41">
        <v>8970749</v>
      </c>
      <c r="K7" s="42">
        <v>105.09</v>
      </c>
      <c r="L7" s="42">
        <v>3.29</v>
      </c>
      <c r="M7" s="42">
        <v>517.08</v>
      </c>
      <c r="N7" s="3"/>
      <c r="O7" s="3"/>
      <c r="P7" s="3"/>
      <c r="Q7" s="3"/>
      <c r="R7" s="3"/>
      <c r="S7" s="3"/>
      <c r="T7" s="3"/>
      <c r="U7" s="3"/>
      <c r="V7" s="3"/>
      <c r="W7" s="3"/>
      <c r="X7" s="3"/>
      <c r="Y7" s="3"/>
      <c r="Z7" s="3"/>
    </row>
    <row r="8" spans="1:26" ht="12">
      <c r="A8" s="54" t="s">
        <v>143</v>
      </c>
      <c r="B8" s="10">
        <v>2052.5667</v>
      </c>
      <c r="C8" s="11">
        <v>29</v>
      </c>
      <c r="D8" s="11">
        <v>1013</v>
      </c>
      <c r="E8" s="11">
        <v>21598</v>
      </c>
      <c r="F8" s="11">
        <v>1218070</v>
      </c>
      <c r="G8" s="11">
        <v>3676533</v>
      </c>
      <c r="H8" s="12">
        <v>16.26</v>
      </c>
      <c r="I8" s="11">
        <v>1850508</v>
      </c>
      <c r="J8" s="11">
        <v>1826025</v>
      </c>
      <c r="K8" s="12">
        <v>101.34</v>
      </c>
      <c r="L8" s="12">
        <v>3.02</v>
      </c>
      <c r="M8" s="12">
        <v>1791.19</v>
      </c>
      <c r="N8" s="3"/>
      <c r="O8" s="3"/>
      <c r="P8" s="3"/>
      <c r="Q8" s="3"/>
      <c r="R8" s="3"/>
      <c r="S8" s="3"/>
      <c r="T8" s="3"/>
      <c r="U8" s="3"/>
      <c r="V8" s="3"/>
      <c r="W8" s="3"/>
      <c r="X8" s="3"/>
      <c r="Y8" s="3"/>
      <c r="Z8" s="3"/>
    </row>
    <row r="9" spans="1:26" ht="12">
      <c r="A9" s="54" t="s">
        <v>144</v>
      </c>
      <c r="B9" s="10">
        <v>2143.6251</v>
      </c>
      <c r="C9" s="11">
        <v>12</v>
      </c>
      <c r="D9" s="11">
        <v>237</v>
      </c>
      <c r="E9" s="11">
        <v>3715</v>
      </c>
      <c r="F9" s="11">
        <v>137921</v>
      </c>
      <c r="G9" s="11">
        <v>463285</v>
      </c>
      <c r="H9" s="12">
        <v>2.05</v>
      </c>
      <c r="I9" s="11">
        <v>238839</v>
      </c>
      <c r="J9" s="11">
        <v>224446</v>
      </c>
      <c r="K9" s="12">
        <v>106.41</v>
      </c>
      <c r="L9" s="12">
        <v>3.36</v>
      </c>
      <c r="M9" s="12">
        <v>216.12</v>
      </c>
      <c r="N9" s="3"/>
      <c r="O9" s="3"/>
      <c r="P9" s="3"/>
      <c r="Q9" s="3"/>
      <c r="R9" s="3"/>
      <c r="S9" s="3"/>
      <c r="T9" s="3"/>
      <c r="U9" s="3"/>
      <c r="V9" s="3"/>
      <c r="W9" s="3"/>
      <c r="X9" s="3"/>
      <c r="Y9" s="3"/>
      <c r="Z9" s="3"/>
    </row>
    <row r="10" spans="1:26" ht="12">
      <c r="A10" s="54" t="s">
        <v>145</v>
      </c>
      <c r="B10" s="10">
        <v>1220.954</v>
      </c>
      <c r="C10" s="11">
        <v>13</v>
      </c>
      <c r="D10" s="11">
        <v>461</v>
      </c>
      <c r="E10" s="11">
        <v>10791</v>
      </c>
      <c r="F10" s="11">
        <v>554589</v>
      </c>
      <c r="G10" s="11">
        <v>1822075</v>
      </c>
      <c r="H10" s="12">
        <v>8.06</v>
      </c>
      <c r="I10" s="11">
        <v>932046</v>
      </c>
      <c r="J10" s="11">
        <v>890029</v>
      </c>
      <c r="K10" s="12">
        <v>104.72</v>
      </c>
      <c r="L10" s="12">
        <v>3.29</v>
      </c>
      <c r="M10" s="12">
        <v>1492.34</v>
      </c>
      <c r="N10" s="3"/>
      <c r="O10" s="3"/>
      <c r="P10" s="3"/>
      <c r="Q10" s="3"/>
      <c r="R10" s="3"/>
      <c r="S10" s="3"/>
      <c r="T10" s="3"/>
      <c r="U10" s="3"/>
      <c r="V10" s="3"/>
      <c r="W10" s="3"/>
      <c r="X10" s="3"/>
      <c r="Y10" s="3"/>
      <c r="Z10" s="3"/>
    </row>
    <row r="11" spans="1:26" ht="12">
      <c r="A11" s="54" t="s">
        <v>146</v>
      </c>
      <c r="B11" s="10">
        <v>1427.5931</v>
      </c>
      <c r="C11" s="11">
        <v>13</v>
      </c>
      <c r="D11" s="11">
        <v>182</v>
      </c>
      <c r="E11" s="11">
        <v>2948</v>
      </c>
      <c r="F11" s="11">
        <v>127128</v>
      </c>
      <c r="G11" s="11">
        <v>459287</v>
      </c>
      <c r="H11" s="12">
        <v>2.03</v>
      </c>
      <c r="I11" s="11">
        <v>239335</v>
      </c>
      <c r="J11" s="11">
        <v>219952</v>
      </c>
      <c r="K11" s="12">
        <v>108.81</v>
      </c>
      <c r="L11" s="12">
        <v>3.61</v>
      </c>
      <c r="M11" s="12">
        <v>321.72</v>
      </c>
      <c r="N11" s="3"/>
      <c r="O11" s="3"/>
      <c r="P11" s="3"/>
      <c r="Q11" s="3"/>
      <c r="R11" s="3"/>
      <c r="S11" s="3"/>
      <c r="T11" s="3"/>
      <c r="U11" s="3"/>
      <c r="V11" s="3"/>
      <c r="W11" s="3"/>
      <c r="X11" s="3"/>
      <c r="Y11" s="3"/>
      <c r="Z11" s="3"/>
    </row>
    <row r="12" spans="1:26" ht="12">
      <c r="A12" s="54" t="s">
        <v>147</v>
      </c>
      <c r="B12" s="10">
        <v>1820.3149</v>
      </c>
      <c r="C12" s="11">
        <v>18</v>
      </c>
      <c r="D12" s="11">
        <v>267</v>
      </c>
      <c r="E12" s="11">
        <v>4509</v>
      </c>
      <c r="F12" s="11">
        <v>153177</v>
      </c>
      <c r="G12" s="11">
        <v>560903</v>
      </c>
      <c r="H12" s="12">
        <v>2.48</v>
      </c>
      <c r="I12" s="11">
        <v>294225</v>
      </c>
      <c r="J12" s="11">
        <v>266678</v>
      </c>
      <c r="K12" s="12">
        <v>110.33</v>
      </c>
      <c r="L12" s="12">
        <v>3.66</v>
      </c>
      <c r="M12" s="12">
        <v>308.14</v>
      </c>
      <c r="N12" s="3"/>
      <c r="O12" s="3"/>
      <c r="P12" s="3"/>
      <c r="Q12" s="3"/>
      <c r="R12" s="3"/>
      <c r="S12" s="3"/>
      <c r="T12" s="3"/>
      <c r="U12" s="3"/>
      <c r="V12" s="3"/>
      <c r="W12" s="3"/>
      <c r="X12" s="3"/>
      <c r="Y12" s="3"/>
      <c r="Z12" s="3"/>
    </row>
    <row r="13" spans="1:26" ht="12">
      <c r="A13" s="54" t="s">
        <v>148</v>
      </c>
      <c r="B13" s="10">
        <v>2051.4712</v>
      </c>
      <c r="C13" s="11">
        <v>21</v>
      </c>
      <c r="D13" s="11">
        <v>389</v>
      </c>
      <c r="E13" s="11">
        <v>7366</v>
      </c>
      <c r="F13" s="11">
        <v>416178</v>
      </c>
      <c r="G13" s="11">
        <v>1520376</v>
      </c>
      <c r="H13" s="12">
        <v>6.73</v>
      </c>
      <c r="I13" s="11">
        <v>778135</v>
      </c>
      <c r="J13" s="11">
        <v>742241</v>
      </c>
      <c r="K13" s="12">
        <v>104.84</v>
      </c>
      <c r="L13" s="12">
        <v>3.65</v>
      </c>
      <c r="M13" s="12">
        <v>741.11</v>
      </c>
      <c r="N13" s="3"/>
      <c r="O13" s="3"/>
      <c r="P13" s="3"/>
      <c r="Q13" s="3"/>
      <c r="R13" s="3"/>
      <c r="S13" s="3"/>
      <c r="T13" s="3"/>
      <c r="U13" s="3"/>
      <c r="V13" s="3"/>
      <c r="W13" s="3"/>
      <c r="X13" s="3"/>
      <c r="Y13" s="3"/>
      <c r="Z13" s="3"/>
    </row>
    <row r="14" spans="1:26" ht="12">
      <c r="A14" s="54" t="s">
        <v>149</v>
      </c>
      <c r="B14" s="10">
        <v>1074.396</v>
      </c>
      <c r="C14" s="11">
        <v>26</v>
      </c>
      <c r="D14" s="11">
        <v>588</v>
      </c>
      <c r="E14" s="11">
        <v>9005</v>
      </c>
      <c r="F14" s="11">
        <v>332044</v>
      </c>
      <c r="G14" s="11">
        <v>1316443</v>
      </c>
      <c r="H14" s="12">
        <v>5.82</v>
      </c>
      <c r="I14" s="11">
        <v>681144</v>
      </c>
      <c r="J14" s="11">
        <v>635299</v>
      </c>
      <c r="K14" s="12">
        <v>107.22</v>
      </c>
      <c r="L14" s="12">
        <v>3.96</v>
      </c>
      <c r="M14" s="12">
        <v>1225.29</v>
      </c>
      <c r="N14" s="3"/>
      <c r="O14" s="3"/>
      <c r="P14" s="3"/>
      <c r="Q14" s="3"/>
      <c r="R14" s="3"/>
      <c r="S14" s="3"/>
      <c r="T14" s="3"/>
      <c r="U14" s="3"/>
      <c r="V14" s="3"/>
      <c r="W14" s="3"/>
      <c r="X14" s="3"/>
      <c r="Y14" s="3"/>
      <c r="Z14" s="3"/>
    </row>
    <row r="15" spans="1:26" ht="12">
      <c r="A15" s="54" t="s">
        <v>150</v>
      </c>
      <c r="B15" s="10">
        <v>4106.436</v>
      </c>
      <c r="C15" s="11">
        <v>13</v>
      </c>
      <c r="D15" s="11">
        <v>261</v>
      </c>
      <c r="E15" s="11">
        <v>4217</v>
      </c>
      <c r="F15" s="11">
        <v>157341</v>
      </c>
      <c r="G15" s="11">
        <v>540397</v>
      </c>
      <c r="H15" s="12">
        <v>2.39</v>
      </c>
      <c r="I15" s="11">
        <v>281528</v>
      </c>
      <c r="J15" s="11">
        <v>258869</v>
      </c>
      <c r="K15" s="12">
        <v>108.75</v>
      </c>
      <c r="L15" s="12">
        <v>3.43</v>
      </c>
      <c r="M15" s="12">
        <v>131.6</v>
      </c>
      <c r="N15" s="3"/>
      <c r="O15" s="3"/>
      <c r="P15" s="3"/>
      <c r="Q15" s="3"/>
      <c r="R15" s="3"/>
      <c r="S15" s="3"/>
      <c r="T15" s="3"/>
      <c r="U15" s="3"/>
      <c r="V15" s="3"/>
      <c r="W15" s="3"/>
      <c r="X15" s="3"/>
      <c r="Y15" s="3"/>
      <c r="Z15" s="3"/>
    </row>
    <row r="16" spans="1:26" ht="12">
      <c r="A16" s="54" t="s">
        <v>151</v>
      </c>
      <c r="B16" s="10">
        <v>1290.8351</v>
      </c>
      <c r="C16" s="11">
        <v>20</v>
      </c>
      <c r="D16" s="11">
        <v>387</v>
      </c>
      <c r="E16" s="11">
        <v>6317</v>
      </c>
      <c r="F16" s="11">
        <v>207921</v>
      </c>
      <c r="G16" s="11">
        <v>740501</v>
      </c>
      <c r="H16" s="12">
        <v>3.28</v>
      </c>
      <c r="I16" s="11">
        <v>390186</v>
      </c>
      <c r="J16" s="11">
        <v>350315</v>
      </c>
      <c r="K16" s="12">
        <v>111.38</v>
      </c>
      <c r="L16" s="12">
        <v>3.56</v>
      </c>
      <c r="M16" s="12">
        <v>573.66</v>
      </c>
      <c r="N16" s="3"/>
      <c r="O16" s="3"/>
      <c r="P16" s="3"/>
      <c r="Q16" s="3"/>
      <c r="R16" s="3"/>
      <c r="S16" s="3"/>
      <c r="T16" s="3"/>
      <c r="U16" s="3"/>
      <c r="V16" s="3"/>
      <c r="W16" s="3"/>
      <c r="X16" s="3"/>
      <c r="Y16" s="3"/>
      <c r="Z16" s="3"/>
    </row>
    <row r="17" spans="1:26" ht="12">
      <c r="A17" s="54" t="s">
        <v>152</v>
      </c>
      <c r="B17" s="10">
        <v>1901.6725</v>
      </c>
      <c r="C17" s="11">
        <v>18</v>
      </c>
      <c r="D17" s="11">
        <v>357</v>
      </c>
      <c r="E17" s="11">
        <v>5299</v>
      </c>
      <c r="F17" s="11">
        <v>160342</v>
      </c>
      <c r="G17" s="11">
        <v>560410</v>
      </c>
      <c r="H17" s="12">
        <v>2.48</v>
      </c>
      <c r="I17" s="11">
        <v>295343</v>
      </c>
      <c r="J17" s="11">
        <v>265067</v>
      </c>
      <c r="K17" s="12">
        <v>111.42</v>
      </c>
      <c r="L17" s="12">
        <v>3.5</v>
      </c>
      <c r="M17" s="12">
        <v>294.69</v>
      </c>
      <c r="N17" s="3"/>
      <c r="O17" s="3"/>
      <c r="P17" s="3"/>
      <c r="Q17" s="3"/>
      <c r="R17" s="3"/>
      <c r="S17" s="3"/>
      <c r="T17" s="3"/>
      <c r="U17" s="3"/>
      <c r="V17" s="3"/>
      <c r="W17" s="3"/>
      <c r="X17" s="3"/>
      <c r="Y17" s="3"/>
      <c r="Z17" s="3"/>
    </row>
    <row r="18" spans="1:26" ht="12">
      <c r="A18" s="54" t="s">
        <v>153</v>
      </c>
      <c r="B18" s="10">
        <v>2016.0075</v>
      </c>
      <c r="C18" s="11">
        <v>31</v>
      </c>
      <c r="D18" s="11">
        <v>533</v>
      </c>
      <c r="E18" s="11">
        <v>9686</v>
      </c>
      <c r="F18" s="11">
        <v>336654</v>
      </c>
      <c r="G18" s="11">
        <v>1106833</v>
      </c>
      <c r="H18" s="12">
        <v>4.9</v>
      </c>
      <c r="I18" s="11">
        <v>570820</v>
      </c>
      <c r="J18" s="11">
        <v>536013</v>
      </c>
      <c r="K18" s="12">
        <v>106.49</v>
      </c>
      <c r="L18" s="12">
        <v>3.29</v>
      </c>
      <c r="M18" s="12">
        <v>549.02</v>
      </c>
      <c r="N18" s="3"/>
      <c r="O18" s="3"/>
      <c r="P18" s="3"/>
      <c r="Q18" s="3"/>
      <c r="R18" s="3"/>
      <c r="S18" s="3"/>
      <c r="T18" s="3"/>
      <c r="U18" s="3"/>
      <c r="V18" s="3"/>
      <c r="W18" s="3"/>
      <c r="X18" s="3"/>
      <c r="Y18" s="3"/>
      <c r="Z18" s="3"/>
    </row>
    <row r="19" spans="1:26" ht="12">
      <c r="A19" s="54" t="s">
        <v>154</v>
      </c>
      <c r="B19" s="45">
        <v>2792.6744</v>
      </c>
      <c r="C19" s="11">
        <v>27</v>
      </c>
      <c r="D19" s="11">
        <v>447</v>
      </c>
      <c r="E19" s="11">
        <v>9429</v>
      </c>
      <c r="F19" s="11">
        <v>393196</v>
      </c>
      <c r="G19" s="11">
        <v>1237469</v>
      </c>
      <c r="H19" s="12">
        <v>5.47</v>
      </c>
      <c r="I19" s="11">
        <v>641417</v>
      </c>
      <c r="J19" s="11">
        <v>596052</v>
      </c>
      <c r="K19" s="12">
        <v>107.61</v>
      </c>
      <c r="L19" s="12">
        <v>3.15</v>
      </c>
      <c r="M19" s="12">
        <v>443.11</v>
      </c>
      <c r="N19" s="3"/>
      <c r="O19" s="3"/>
      <c r="P19" s="3"/>
      <c r="Q19" s="3"/>
      <c r="R19" s="3"/>
      <c r="S19" s="3"/>
      <c r="T19" s="3"/>
      <c r="U19" s="3"/>
      <c r="V19" s="3"/>
      <c r="W19" s="3"/>
      <c r="X19" s="3"/>
      <c r="Y19" s="3"/>
      <c r="Z19" s="3"/>
    </row>
    <row r="20" spans="1:26" ht="12">
      <c r="A20" s="54" t="s">
        <v>155</v>
      </c>
      <c r="B20" s="10">
        <v>2775.6003</v>
      </c>
      <c r="C20" s="11">
        <v>33</v>
      </c>
      <c r="D20" s="11">
        <v>464</v>
      </c>
      <c r="E20" s="11">
        <v>7439</v>
      </c>
      <c r="F20" s="11">
        <v>256850</v>
      </c>
      <c r="G20" s="11">
        <v>903772</v>
      </c>
      <c r="H20" s="12">
        <v>4</v>
      </c>
      <c r="I20" s="11">
        <v>470148</v>
      </c>
      <c r="J20" s="11">
        <v>433624</v>
      </c>
      <c r="K20" s="12">
        <v>108.42</v>
      </c>
      <c r="L20" s="12">
        <v>3.52</v>
      </c>
      <c r="M20" s="12">
        <v>325.61</v>
      </c>
      <c r="N20" s="3"/>
      <c r="O20" s="3"/>
      <c r="P20" s="3"/>
      <c r="Q20" s="3"/>
      <c r="R20" s="3"/>
      <c r="S20" s="3"/>
      <c r="T20" s="3"/>
      <c r="U20" s="3"/>
      <c r="V20" s="3"/>
      <c r="W20" s="3"/>
      <c r="X20" s="3"/>
      <c r="Y20" s="3"/>
      <c r="Z20" s="3"/>
    </row>
    <row r="21" spans="1:26" s="44" customFormat="1" ht="12">
      <c r="A21" s="54" t="s">
        <v>156</v>
      </c>
      <c r="B21" s="10">
        <v>3515.2526</v>
      </c>
      <c r="C21" s="11">
        <v>16</v>
      </c>
      <c r="D21" s="11">
        <v>147</v>
      </c>
      <c r="E21" s="11">
        <v>2706</v>
      </c>
      <c r="F21" s="11">
        <v>75400</v>
      </c>
      <c r="G21" s="11">
        <v>242842</v>
      </c>
      <c r="H21" s="12">
        <v>1.07</v>
      </c>
      <c r="I21" s="11">
        <v>129361</v>
      </c>
      <c r="J21" s="11">
        <v>113481</v>
      </c>
      <c r="K21" s="12">
        <v>113.99</v>
      </c>
      <c r="L21" s="12">
        <v>3.22</v>
      </c>
      <c r="M21" s="12">
        <v>69.08</v>
      </c>
      <c r="N21" s="43"/>
      <c r="O21" s="43"/>
      <c r="P21" s="43"/>
      <c r="Q21" s="43"/>
      <c r="R21" s="43"/>
      <c r="S21" s="43"/>
      <c r="T21" s="43"/>
      <c r="U21" s="43"/>
      <c r="V21" s="43"/>
      <c r="W21" s="43"/>
      <c r="X21" s="43"/>
      <c r="Y21" s="43"/>
      <c r="Z21" s="43"/>
    </row>
    <row r="22" spans="1:26" ht="12">
      <c r="A22" s="54" t="s">
        <v>157</v>
      </c>
      <c r="B22" s="10">
        <v>4628.5714</v>
      </c>
      <c r="C22" s="11">
        <v>13</v>
      </c>
      <c r="D22" s="11">
        <v>177</v>
      </c>
      <c r="E22" s="11">
        <v>3648</v>
      </c>
      <c r="F22" s="11">
        <v>110985</v>
      </c>
      <c r="G22" s="11">
        <v>351146</v>
      </c>
      <c r="H22" s="12">
        <v>1.55</v>
      </c>
      <c r="I22" s="11">
        <v>184682</v>
      </c>
      <c r="J22" s="11">
        <v>166464</v>
      </c>
      <c r="K22" s="12">
        <v>110.94</v>
      </c>
      <c r="L22" s="12">
        <v>3.16</v>
      </c>
      <c r="M22" s="12">
        <v>75.86</v>
      </c>
      <c r="N22" s="3"/>
      <c r="O22" s="3"/>
      <c r="P22" s="3"/>
      <c r="Q22" s="3"/>
      <c r="R22" s="3"/>
      <c r="S22" s="3"/>
      <c r="T22" s="3"/>
      <c r="U22" s="3"/>
      <c r="V22" s="3"/>
      <c r="W22" s="3"/>
      <c r="X22" s="3"/>
      <c r="Y22" s="3"/>
      <c r="Z22" s="3"/>
    </row>
    <row r="23" spans="1:26" ht="12">
      <c r="A23" s="54" t="s">
        <v>158</v>
      </c>
      <c r="B23" s="10">
        <v>126.8641</v>
      </c>
      <c r="C23" s="11">
        <v>6</v>
      </c>
      <c r="D23" s="11">
        <v>97</v>
      </c>
      <c r="E23" s="11">
        <v>1399</v>
      </c>
      <c r="F23" s="11">
        <v>28968</v>
      </c>
      <c r="G23" s="11">
        <v>92253</v>
      </c>
      <c r="H23" s="12">
        <v>0.41</v>
      </c>
      <c r="I23" s="11">
        <v>47940</v>
      </c>
      <c r="J23" s="11">
        <v>44313</v>
      </c>
      <c r="K23" s="12">
        <v>108.18</v>
      </c>
      <c r="L23" s="12">
        <v>3.18</v>
      </c>
      <c r="M23" s="12">
        <v>727.18</v>
      </c>
      <c r="N23" s="3"/>
      <c r="O23" s="3"/>
      <c r="P23" s="3"/>
      <c r="Q23" s="3"/>
      <c r="R23" s="3"/>
      <c r="S23" s="3"/>
      <c r="T23" s="3"/>
      <c r="U23" s="3"/>
      <c r="V23" s="3"/>
      <c r="W23" s="3"/>
      <c r="X23" s="3"/>
      <c r="Y23" s="3"/>
      <c r="Z23" s="3"/>
    </row>
    <row r="24" spans="1:26" ht="12">
      <c r="A24" s="54" t="s">
        <v>159</v>
      </c>
      <c r="B24" s="10">
        <v>132.7589</v>
      </c>
      <c r="C24" s="11">
        <v>7</v>
      </c>
      <c r="D24" s="11">
        <v>154</v>
      </c>
      <c r="E24" s="11">
        <v>3307</v>
      </c>
      <c r="F24" s="11">
        <v>136642</v>
      </c>
      <c r="G24" s="11">
        <v>392242</v>
      </c>
      <c r="H24" s="12">
        <v>1.74</v>
      </c>
      <c r="I24" s="11">
        <v>200233</v>
      </c>
      <c r="J24" s="11">
        <v>192009</v>
      </c>
      <c r="K24" s="12">
        <v>104.28</v>
      </c>
      <c r="L24" s="12">
        <v>2.87</v>
      </c>
      <c r="M24" s="12">
        <v>2954.54</v>
      </c>
      <c r="N24" s="3"/>
      <c r="O24" s="3"/>
      <c r="P24" s="3"/>
      <c r="Q24" s="3"/>
      <c r="R24" s="3"/>
      <c r="S24" s="3"/>
      <c r="T24" s="3"/>
      <c r="U24" s="3"/>
      <c r="V24" s="3"/>
      <c r="W24" s="3"/>
      <c r="X24" s="3"/>
      <c r="Y24" s="3"/>
      <c r="Z24" s="3"/>
    </row>
    <row r="25" spans="1:26" ht="12">
      <c r="A25" s="54" t="s">
        <v>160</v>
      </c>
      <c r="B25" s="10">
        <v>104.0964</v>
      </c>
      <c r="C25" s="11">
        <v>3</v>
      </c>
      <c r="D25" s="11">
        <v>121</v>
      </c>
      <c r="E25" s="11">
        <v>2099</v>
      </c>
      <c r="F25" s="11">
        <v>120984</v>
      </c>
      <c r="G25" s="11">
        <v>382897</v>
      </c>
      <c r="H25" s="12">
        <v>1.69</v>
      </c>
      <c r="I25" s="11">
        <v>194178</v>
      </c>
      <c r="J25" s="11">
        <v>188719</v>
      </c>
      <c r="K25" s="12">
        <v>102.89</v>
      </c>
      <c r="L25" s="12">
        <v>3.16</v>
      </c>
      <c r="M25" s="12">
        <v>3678.29</v>
      </c>
      <c r="N25" s="3"/>
      <c r="O25" s="3"/>
      <c r="P25" s="3"/>
      <c r="Q25" s="3"/>
      <c r="R25" s="3"/>
      <c r="S25" s="3"/>
      <c r="T25" s="3"/>
      <c r="U25" s="3"/>
      <c r="V25" s="3"/>
      <c r="W25" s="3"/>
      <c r="X25" s="3"/>
      <c r="Y25" s="3"/>
      <c r="Z25" s="3"/>
    </row>
    <row r="26" spans="1:26" ht="12">
      <c r="A26" s="54" t="s">
        <v>161</v>
      </c>
      <c r="B26" s="10">
        <v>163.4256</v>
      </c>
      <c r="C26" s="11">
        <v>8</v>
      </c>
      <c r="D26" s="11">
        <v>214</v>
      </c>
      <c r="E26" s="11">
        <v>4881</v>
      </c>
      <c r="F26" s="11">
        <v>332772</v>
      </c>
      <c r="G26" s="11">
        <v>1009387</v>
      </c>
      <c r="H26" s="12">
        <v>4.47</v>
      </c>
      <c r="I26" s="11">
        <v>496950</v>
      </c>
      <c r="J26" s="11">
        <v>512437</v>
      </c>
      <c r="K26" s="12">
        <v>96.98</v>
      </c>
      <c r="L26" s="12">
        <v>3.03</v>
      </c>
      <c r="M26" s="12">
        <v>6176.43</v>
      </c>
      <c r="N26" s="3"/>
      <c r="O26" s="3"/>
      <c r="P26" s="3"/>
      <c r="Q26" s="3"/>
      <c r="R26" s="3"/>
      <c r="S26" s="3"/>
      <c r="T26" s="3"/>
      <c r="U26" s="3"/>
      <c r="V26" s="3"/>
      <c r="W26" s="3"/>
      <c r="X26" s="3"/>
      <c r="Y26" s="3"/>
      <c r="Z26" s="3"/>
    </row>
    <row r="27" spans="1:26" ht="12">
      <c r="A27" s="54" t="s">
        <v>162</v>
      </c>
      <c r="B27" s="10">
        <v>60.0256</v>
      </c>
      <c r="C27" s="11">
        <v>2</v>
      </c>
      <c r="D27" s="11">
        <v>110</v>
      </c>
      <c r="E27" s="11">
        <v>1815</v>
      </c>
      <c r="F27" s="11">
        <v>84429</v>
      </c>
      <c r="G27" s="11">
        <v>269594</v>
      </c>
      <c r="H27" s="12">
        <v>1.19</v>
      </c>
      <c r="I27" s="11">
        <v>134909</v>
      </c>
      <c r="J27" s="11">
        <v>134685</v>
      </c>
      <c r="K27" s="12">
        <v>100.17</v>
      </c>
      <c r="L27" s="12">
        <v>3.19</v>
      </c>
      <c r="M27" s="12">
        <v>4491.32</v>
      </c>
      <c r="N27" s="3"/>
      <c r="O27" s="3"/>
      <c r="P27" s="3"/>
      <c r="Q27" s="3"/>
      <c r="R27" s="3"/>
      <c r="S27" s="3"/>
      <c r="T27" s="3"/>
      <c r="U27" s="3"/>
      <c r="V27" s="3"/>
      <c r="W27" s="3"/>
      <c r="X27" s="3"/>
      <c r="Y27" s="3"/>
      <c r="Z27" s="3"/>
    </row>
    <row r="28" spans="1:26" s="9" customFormat="1" ht="12" customHeight="1">
      <c r="A28" s="54" t="s">
        <v>163</v>
      </c>
      <c r="B28" s="10">
        <v>175.6456</v>
      </c>
      <c r="C28" s="11">
        <v>7</v>
      </c>
      <c r="D28" s="11">
        <v>232</v>
      </c>
      <c r="E28" s="11">
        <v>4928</v>
      </c>
      <c r="F28" s="11">
        <v>242291</v>
      </c>
      <c r="G28" s="11">
        <v>749628</v>
      </c>
      <c r="H28" s="12">
        <v>3.32</v>
      </c>
      <c r="I28" s="11">
        <v>375597</v>
      </c>
      <c r="J28" s="11">
        <v>374031</v>
      </c>
      <c r="K28" s="12">
        <v>100.42</v>
      </c>
      <c r="L28" s="12">
        <v>3.09</v>
      </c>
      <c r="M28" s="12">
        <v>4267.84</v>
      </c>
      <c r="N28" s="8"/>
      <c r="O28" s="8"/>
      <c r="P28" s="8"/>
      <c r="Q28" s="8"/>
      <c r="R28" s="8"/>
      <c r="S28" s="8"/>
      <c r="T28" s="8"/>
      <c r="U28" s="8"/>
      <c r="V28" s="8"/>
      <c r="W28" s="8"/>
      <c r="X28" s="8"/>
      <c r="Y28" s="8"/>
      <c r="Z28" s="8"/>
    </row>
    <row r="29" spans="1:26" s="9" customFormat="1" ht="12" customHeight="1">
      <c r="A29" s="64" t="s">
        <v>126</v>
      </c>
      <c r="B29" s="40">
        <v>271.7997</v>
      </c>
      <c r="C29" s="41">
        <v>12</v>
      </c>
      <c r="D29" s="41">
        <v>449</v>
      </c>
      <c r="E29" s="41">
        <v>9455</v>
      </c>
      <c r="F29" s="41">
        <v>914716</v>
      </c>
      <c r="G29" s="41">
        <v>2627138</v>
      </c>
      <c r="H29" s="42">
        <v>11.62</v>
      </c>
      <c r="I29" s="41">
        <v>1291742</v>
      </c>
      <c r="J29" s="41">
        <v>1335396</v>
      </c>
      <c r="K29" s="42">
        <v>96.73</v>
      </c>
      <c r="L29" s="42">
        <v>2.87</v>
      </c>
      <c r="M29" s="42">
        <v>9665.71</v>
      </c>
      <c r="N29" s="8"/>
      <c r="O29" s="8"/>
      <c r="P29" s="8"/>
      <c r="Q29" s="8"/>
      <c r="R29" s="8"/>
      <c r="S29" s="8"/>
      <c r="T29" s="8"/>
      <c r="U29" s="8"/>
      <c r="V29" s="8"/>
      <c r="W29" s="8"/>
      <c r="X29" s="8"/>
      <c r="Y29" s="8"/>
      <c r="Z29" s="8"/>
    </row>
    <row r="30" spans="1:26" s="9" customFormat="1" ht="12" customHeight="1">
      <c r="A30" s="64" t="s">
        <v>127</v>
      </c>
      <c r="B30" s="45">
        <v>153.5927</v>
      </c>
      <c r="C30" s="41">
        <v>11</v>
      </c>
      <c r="D30" s="41">
        <v>463</v>
      </c>
      <c r="E30" s="41">
        <v>8532</v>
      </c>
      <c r="F30" s="41">
        <v>527560</v>
      </c>
      <c r="G30" s="41">
        <v>1509350</v>
      </c>
      <c r="H30" s="42">
        <v>6.68</v>
      </c>
      <c r="I30" s="41">
        <v>758717</v>
      </c>
      <c r="J30" s="41">
        <v>750633</v>
      </c>
      <c r="K30" s="42">
        <v>101.08</v>
      </c>
      <c r="L30" s="42">
        <v>2.86</v>
      </c>
      <c r="M30" s="42">
        <v>9826.31</v>
      </c>
      <c r="N30" s="8"/>
      <c r="O30" s="8"/>
      <c r="P30" s="8"/>
      <c r="Q30" s="8"/>
      <c r="R30" s="8"/>
      <c r="S30" s="8"/>
      <c r="T30" s="8"/>
      <c r="U30" s="8"/>
      <c r="V30" s="8"/>
      <c r="W30" s="8"/>
      <c r="X30" s="8"/>
      <c r="Y30" s="8"/>
      <c r="Z30" s="8"/>
    </row>
    <row r="31" spans="1:26" s="44" customFormat="1" ht="12" customHeight="1">
      <c r="A31" s="64" t="s">
        <v>164</v>
      </c>
      <c r="B31" s="40">
        <v>181.856</v>
      </c>
      <c r="C31" s="41">
        <v>10</v>
      </c>
      <c r="D31" s="41">
        <v>59</v>
      </c>
      <c r="E31" s="41">
        <v>882</v>
      </c>
      <c r="F31" s="41">
        <v>21010</v>
      </c>
      <c r="G31" s="41">
        <v>69789</v>
      </c>
      <c r="H31" s="42">
        <v>0.31</v>
      </c>
      <c r="I31" s="41">
        <v>37079</v>
      </c>
      <c r="J31" s="41">
        <v>32710</v>
      </c>
      <c r="K31" s="42">
        <v>113.36</v>
      </c>
      <c r="L31" s="42">
        <v>3.32</v>
      </c>
      <c r="M31" s="42">
        <v>383.76</v>
      </c>
      <c r="N31" s="43"/>
      <c r="O31" s="43"/>
      <c r="P31" s="43"/>
      <c r="Q31" s="43"/>
      <c r="R31" s="43"/>
      <c r="S31" s="43"/>
      <c r="T31" s="43"/>
      <c r="U31" s="43"/>
      <c r="V31" s="43"/>
      <c r="W31" s="43"/>
      <c r="X31" s="43"/>
      <c r="Y31" s="43"/>
      <c r="Z31" s="43"/>
    </row>
    <row r="32" spans="1:26" s="44" customFormat="1" ht="12" customHeight="1">
      <c r="A32" s="54" t="s">
        <v>165</v>
      </c>
      <c r="B32" s="10">
        <v>153.056</v>
      </c>
      <c r="C32" s="11">
        <v>6</v>
      </c>
      <c r="D32" s="11">
        <v>37</v>
      </c>
      <c r="E32" s="11">
        <v>745</v>
      </c>
      <c r="F32" s="11">
        <v>19335</v>
      </c>
      <c r="G32" s="11">
        <v>60983</v>
      </c>
      <c r="H32" s="12">
        <v>0.27</v>
      </c>
      <c r="I32" s="11">
        <v>32062</v>
      </c>
      <c r="J32" s="11">
        <v>28921</v>
      </c>
      <c r="K32" s="12">
        <v>110.86</v>
      </c>
      <c r="L32" s="12">
        <v>3.15</v>
      </c>
      <c r="M32" s="12">
        <v>398.44</v>
      </c>
      <c r="N32" s="43"/>
      <c r="O32" s="43"/>
      <c r="P32" s="43"/>
      <c r="Q32" s="43"/>
      <c r="R32" s="43"/>
      <c r="S32" s="43"/>
      <c r="T32" s="43"/>
      <c r="U32" s="43"/>
      <c r="V32" s="43"/>
      <c r="W32" s="43"/>
      <c r="X32" s="43"/>
      <c r="Y32" s="43"/>
      <c r="Z32" s="43"/>
    </row>
    <row r="33" spans="1:26" ht="12.75" thickBot="1">
      <c r="A33" s="65" t="s">
        <v>166</v>
      </c>
      <c r="B33" s="37">
        <v>28.8</v>
      </c>
      <c r="C33" s="38">
        <v>4</v>
      </c>
      <c r="D33" s="38">
        <v>22</v>
      </c>
      <c r="E33" s="38">
        <v>137</v>
      </c>
      <c r="F33" s="38">
        <v>1675</v>
      </c>
      <c r="G33" s="38">
        <v>8806</v>
      </c>
      <c r="H33" s="39">
        <v>0.04</v>
      </c>
      <c r="I33" s="38">
        <v>5017</v>
      </c>
      <c r="J33" s="38">
        <v>3789</v>
      </c>
      <c r="K33" s="39">
        <v>132.41</v>
      </c>
      <c r="L33" s="39">
        <v>5.26</v>
      </c>
      <c r="M33" s="39">
        <v>305.76</v>
      </c>
      <c r="N33" s="3"/>
      <c r="O33" s="3"/>
      <c r="P33" s="3"/>
      <c r="Q33" s="3"/>
      <c r="R33" s="3"/>
      <c r="S33" s="3"/>
      <c r="T33" s="3"/>
      <c r="U33" s="3"/>
      <c r="V33" s="3"/>
      <c r="W33" s="3"/>
      <c r="X33" s="3"/>
      <c r="Y33" s="3"/>
      <c r="Z33" s="3"/>
    </row>
    <row r="34" spans="1:26" s="9" customFormat="1" ht="11.25" customHeight="1" thickTop="1">
      <c r="A34" s="150" t="s">
        <v>129</v>
      </c>
      <c r="B34" s="155"/>
      <c r="C34" s="155"/>
      <c r="D34" s="155"/>
      <c r="E34" s="155"/>
      <c r="F34" s="155"/>
      <c r="G34" s="155"/>
      <c r="H34" s="155"/>
      <c r="I34" s="155"/>
      <c r="J34" s="155"/>
      <c r="K34" s="155"/>
      <c r="L34" s="155"/>
      <c r="M34" s="155"/>
      <c r="N34" s="8"/>
      <c r="O34" s="8"/>
      <c r="P34" s="8"/>
      <c r="Q34" s="8"/>
      <c r="R34" s="8"/>
      <c r="S34" s="8"/>
      <c r="T34" s="8"/>
      <c r="U34" s="8"/>
      <c r="V34" s="8"/>
      <c r="W34" s="8"/>
      <c r="X34" s="8"/>
      <c r="Y34" s="8"/>
      <c r="Z34" s="8"/>
    </row>
    <row r="35" spans="1:26" ht="12">
      <c r="A35" s="26" t="s">
        <v>130</v>
      </c>
      <c r="B35" s="27">
        <f aca="true" t="shared" si="0" ref="B35:G35">SUM(B36:B39)</f>
        <v>36006.1794</v>
      </c>
      <c r="C35" s="28">
        <f t="shared" si="0"/>
        <v>359</v>
      </c>
      <c r="D35" s="28">
        <f t="shared" si="0"/>
        <v>7750</v>
      </c>
      <c r="E35" s="28">
        <f t="shared" si="0"/>
        <v>145089</v>
      </c>
      <c r="F35" s="28">
        <f t="shared" si="0"/>
        <v>7026158</v>
      </c>
      <c r="G35" s="28">
        <f t="shared" si="0"/>
        <v>22534761</v>
      </c>
      <c r="H35" s="29">
        <f>G35/$G$35*100</f>
        <v>100</v>
      </c>
      <c r="I35" s="28">
        <f>SUM(I36:I39)</f>
        <v>11477983</v>
      </c>
      <c r="J35" s="28">
        <f>SUM(J36:J39)</f>
        <v>11056778</v>
      </c>
      <c r="K35" s="29">
        <f>I35/J35*100</f>
        <v>103.80947324799321</v>
      </c>
      <c r="L35" s="29">
        <f>G35/F35</f>
        <v>3.2072664747931943</v>
      </c>
      <c r="M35" s="29">
        <f>G35/B35</f>
        <v>625.8581547810652</v>
      </c>
      <c r="N35" s="3"/>
      <c r="O35" s="3"/>
      <c r="P35" s="3"/>
      <c r="Q35" s="3"/>
      <c r="R35" s="3"/>
      <c r="S35" s="3"/>
      <c r="T35" s="3"/>
      <c r="U35" s="3"/>
      <c r="V35" s="3"/>
      <c r="W35" s="3"/>
      <c r="X35" s="3"/>
      <c r="Y35" s="3"/>
      <c r="Z35" s="3"/>
    </row>
    <row r="36" spans="1:26" ht="12">
      <c r="A36" s="66" t="s">
        <v>131</v>
      </c>
      <c r="B36" s="30">
        <f aca="true" t="shared" si="1" ref="B36:G36">SUM(B$29,B$24:B$25,B$8:B$11)</f>
        <v>7353.3939</v>
      </c>
      <c r="C36" s="31">
        <f t="shared" si="1"/>
        <v>89</v>
      </c>
      <c r="D36" s="31">
        <f t="shared" si="1"/>
        <v>2617</v>
      </c>
      <c r="E36" s="31">
        <f t="shared" si="1"/>
        <v>53913</v>
      </c>
      <c r="F36" s="31">
        <f t="shared" si="1"/>
        <v>3210050</v>
      </c>
      <c r="G36" s="32">
        <f t="shared" si="1"/>
        <v>9823457</v>
      </c>
      <c r="H36" s="33">
        <f>G36/$G$35*100</f>
        <v>43.5924614421249</v>
      </c>
      <c r="I36" s="31">
        <f>SUM(I$29,I$24:I$25,I$8:I$11)</f>
        <v>4946881</v>
      </c>
      <c r="J36" s="31">
        <f>SUM(J$29,J$24:J$25,J$8:J$11)</f>
        <v>4876576</v>
      </c>
      <c r="K36" s="33">
        <f>I36/J36*100</f>
        <v>101.44168777437284</v>
      </c>
      <c r="L36" s="33">
        <f>G36/F36</f>
        <v>3.0602193112256817</v>
      </c>
      <c r="M36" s="33">
        <f>G36/B36</f>
        <v>1335.9078996162575</v>
      </c>
      <c r="N36" s="3"/>
      <c r="O36" s="3"/>
      <c r="P36" s="3"/>
      <c r="Q36" s="3"/>
      <c r="R36" s="3"/>
      <c r="S36" s="3"/>
      <c r="T36" s="3"/>
      <c r="U36" s="3"/>
      <c r="V36" s="3"/>
      <c r="W36" s="3"/>
      <c r="X36" s="3"/>
      <c r="Y36" s="3"/>
      <c r="Z36" s="3"/>
    </row>
    <row r="37" spans="1:26" ht="12">
      <c r="A37" s="67" t="s">
        <v>133</v>
      </c>
      <c r="B37" s="30">
        <f aca="true" t="shared" si="2" ref="B37:G37">SUM(B$26,B$12:B$16)</f>
        <v>10506.878799999999</v>
      </c>
      <c r="C37" s="31">
        <f t="shared" si="2"/>
        <v>106</v>
      </c>
      <c r="D37" s="31">
        <f t="shared" si="2"/>
        <v>2106</v>
      </c>
      <c r="E37" s="31">
        <f t="shared" si="2"/>
        <v>36295</v>
      </c>
      <c r="F37" s="31">
        <f t="shared" si="2"/>
        <v>1599433</v>
      </c>
      <c r="G37" s="32">
        <f t="shared" si="2"/>
        <v>5688007</v>
      </c>
      <c r="H37" s="33">
        <f>G37/$G$35*100</f>
        <v>25.241035394162825</v>
      </c>
      <c r="I37" s="31">
        <f>SUM(I$26,I$12:I$16)</f>
        <v>2922168</v>
      </c>
      <c r="J37" s="31">
        <f>SUM(J$26,J$12:J$16)</f>
        <v>2765839</v>
      </c>
      <c r="K37" s="33">
        <f>I37/J37*100</f>
        <v>105.65213665726748</v>
      </c>
      <c r="L37" s="33">
        <f>G37/F37</f>
        <v>3.556264626276937</v>
      </c>
      <c r="M37" s="33">
        <f>G37/B37</f>
        <v>541.3602943625847</v>
      </c>
      <c r="N37" s="3"/>
      <c r="O37" s="3"/>
      <c r="P37" s="3"/>
      <c r="Q37" s="3"/>
      <c r="R37" s="3"/>
      <c r="S37" s="3"/>
      <c r="T37" s="3"/>
      <c r="U37" s="3"/>
      <c r="V37" s="3"/>
      <c r="W37" s="3"/>
      <c r="X37" s="3"/>
      <c r="Y37" s="3"/>
      <c r="Z37" s="3"/>
    </row>
    <row r="38" spans="1:26" ht="12">
      <c r="A38" s="67" t="s">
        <v>132</v>
      </c>
      <c r="B38" s="30">
        <f aca="true" t="shared" si="3" ref="B38:G38">SUM(B$27:B$28,B$30,B$17:B$20,B$23)</f>
        <v>10002.0827</v>
      </c>
      <c r="C38" s="31">
        <f t="shared" si="3"/>
        <v>135</v>
      </c>
      <c r="D38" s="31">
        <f t="shared" si="3"/>
        <v>2703</v>
      </c>
      <c r="E38" s="31">
        <f t="shared" si="3"/>
        <v>48527</v>
      </c>
      <c r="F38" s="31">
        <f t="shared" si="3"/>
        <v>2030290</v>
      </c>
      <c r="G38" s="32">
        <f t="shared" si="3"/>
        <v>6429309</v>
      </c>
      <c r="H38" s="33">
        <f>G38/$G$35*100</f>
        <v>28.530628747294013</v>
      </c>
      <c r="I38" s="31">
        <f>SUM(I$27:I$28,I$30,I$17:I$20,I$23)</f>
        <v>3294891</v>
      </c>
      <c r="J38" s="31">
        <f>SUM(J$27:J$28,J$30,J$17:J$20,J$23)</f>
        <v>3134418</v>
      </c>
      <c r="K38" s="33">
        <f>I38/J38*100</f>
        <v>105.11970643353885</v>
      </c>
      <c r="L38" s="33">
        <f>G38/F38</f>
        <v>3.166694905653872</v>
      </c>
      <c r="M38" s="33">
        <f>G38/B38</f>
        <v>642.7970246636733</v>
      </c>
      <c r="N38" s="3"/>
      <c r="O38" s="3"/>
      <c r="P38" s="3"/>
      <c r="Q38" s="3"/>
      <c r="R38" s="3"/>
      <c r="S38" s="3"/>
      <c r="T38" s="3"/>
      <c r="U38" s="3"/>
      <c r="V38" s="3"/>
      <c r="W38" s="3"/>
      <c r="X38" s="3"/>
      <c r="Y38" s="3"/>
      <c r="Z38" s="3"/>
    </row>
    <row r="39" spans="1:26" ht="12">
      <c r="A39" s="67" t="s">
        <v>135</v>
      </c>
      <c r="B39" s="34">
        <f aca="true" t="shared" si="4" ref="B39:G39">SUM(B$21:B$22)</f>
        <v>8143.824</v>
      </c>
      <c r="C39" s="35">
        <f t="shared" si="4"/>
        <v>29</v>
      </c>
      <c r="D39" s="35">
        <f t="shared" si="4"/>
        <v>324</v>
      </c>
      <c r="E39" s="35">
        <f t="shared" si="4"/>
        <v>6354</v>
      </c>
      <c r="F39" s="35">
        <f t="shared" si="4"/>
        <v>186385</v>
      </c>
      <c r="G39" s="36">
        <f t="shared" si="4"/>
        <v>593988</v>
      </c>
      <c r="H39" s="33">
        <f>G39/$G$35*100</f>
        <v>2.6358744164182615</v>
      </c>
      <c r="I39" s="35">
        <f>SUM(I$21:I$22)</f>
        <v>314043</v>
      </c>
      <c r="J39" s="35">
        <f>SUM(J$21:J$22)</f>
        <v>279945</v>
      </c>
      <c r="K39" s="33">
        <f>I39/J39*100</f>
        <v>112.18024969190377</v>
      </c>
      <c r="L39" s="33">
        <f>G39/F39</f>
        <v>3.1868873568151943</v>
      </c>
      <c r="M39" s="33">
        <f>G39/B39</f>
        <v>72.93723439995756</v>
      </c>
      <c r="N39" s="3"/>
      <c r="O39" s="3"/>
      <c r="P39" s="3"/>
      <c r="Q39" s="3"/>
      <c r="R39" s="3"/>
      <c r="S39" s="3"/>
      <c r="T39" s="3"/>
      <c r="U39" s="3"/>
      <c r="V39" s="3"/>
      <c r="W39" s="3"/>
      <c r="X39" s="3"/>
      <c r="Y39" s="3"/>
      <c r="Z39" s="3"/>
    </row>
    <row r="40" spans="1:26" ht="12">
      <c r="A40" s="14" t="s">
        <v>23</v>
      </c>
      <c r="B40" s="3"/>
      <c r="C40" s="3"/>
      <c r="D40" s="3"/>
      <c r="E40" s="3"/>
      <c r="F40" s="3"/>
      <c r="G40" s="3"/>
      <c r="H40" s="3"/>
      <c r="I40" s="3"/>
      <c r="J40" s="3"/>
      <c r="K40" s="3"/>
      <c r="L40" s="3"/>
      <c r="M40" s="3"/>
      <c r="N40" s="3"/>
      <c r="O40" s="3"/>
      <c r="P40" s="3"/>
      <c r="Q40" s="3"/>
      <c r="R40" s="3"/>
      <c r="S40" s="3"/>
      <c r="T40" s="3"/>
      <c r="U40" s="3"/>
      <c r="V40" s="3"/>
      <c r="W40" s="3"/>
      <c r="X40" s="3"/>
      <c r="Y40" s="3"/>
      <c r="Z40" s="3"/>
    </row>
    <row r="41" spans="1:26" ht="12">
      <c r="A41" s="14" t="s">
        <v>24</v>
      </c>
      <c r="B41" s="3"/>
      <c r="C41" s="3"/>
      <c r="D41" s="3"/>
      <c r="E41" s="3"/>
      <c r="F41" s="3"/>
      <c r="G41" s="3"/>
      <c r="H41" s="3"/>
      <c r="I41" s="3"/>
      <c r="J41" s="3"/>
      <c r="K41" s="3"/>
      <c r="L41" s="3"/>
      <c r="M41" s="3"/>
      <c r="N41" s="3"/>
      <c r="O41" s="3"/>
      <c r="P41" s="3"/>
      <c r="Q41" s="3"/>
      <c r="R41" s="3"/>
      <c r="S41" s="3"/>
      <c r="T41" s="3"/>
      <c r="U41" s="3"/>
      <c r="V41" s="3"/>
      <c r="W41" s="3"/>
      <c r="X41" s="3"/>
      <c r="Y41" s="3"/>
      <c r="Z41" s="3"/>
    </row>
    <row r="42" spans="1:26" ht="12">
      <c r="A42" s="14" t="s">
        <v>25</v>
      </c>
      <c r="B42" s="3"/>
      <c r="C42" s="3"/>
      <c r="D42" s="3"/>
      <c r="E42" s="3"/>
      <c r="F42" s="3"/>
      <c r="G42" s="3"/>
      <c r="H42" s="3"/>
      <c r="I42" s="3"/>
      <c r="J42" s="3"/>
      <c r="K42" s="3"/>
      <c r="L42" s="3"/>
      <c r="M42" s="3"/>
      <c r="N42" s="3"/>
      <c r="O42" s="3"/>
      <c r="P42" s="3"/>
      <c r="Q42" s="3"/>
      <c r="R42" s="3"/>
      <c r="S42" s="3"/>
      <c r="T42" s="3"/>
      <c r="U42" s="3"/>
      <c r="V42" s="3"/>
      <c r="W42" s="3"/>
      <c r="X42" s="3"/>
      <c r="Y42" s="3"/>
      <c r="Z42" s="3"/>
    </row>
    <row r="43" spans="1:26" ht="12">
      <c r="A43" s="14" t="s">
        <v>26</v>
      </c>
      <c r="B43" s="3"/>
      <c r="C43" s="3"/>
      <c r="D43" s="3"/>
      <c r="E43" s="3"/>
      <c r="F43" s="3"/>
      <c r="G43" s="3"/>
      <c r="H43" s="3"/>
      <c r="I43" s="3"/>
      <c r="J43" s="3"/>
      <c r="K43" s="3"/>
      <c r="L43" s="3"/>
      <c r="M43" s="3"/>
      <c r="N43" s="3"/>
      <c r="O43" s="3"/>
      <c r="P43" s="3"/>
      <c r="Q43" s="3"/>
      <c r="R43" s="3"/>
      <c r="S43" s="3"/>
      <c r="T43" s="3"/>
      <c r="U43" s="3"/>
      <c r="V43" s="3"/>
      <c r="W43" s="3"/>
      <c r="X43" s="3"/>
      <c r="Y43" s="3"/>
      <c r="Z43" s="3"/>
    </row>
    <row r="44" spans="1:26" s="44" customFormat="1" ht="12">
      <c r="A44" s="108" t="s">
        <v>598</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9" ht="12">
      <c r="A45" s="46" t="s">
        <v>40</v>
      </c>
      <c r="B45" s="47"/>
      <c r="C45" s="48"/>
      <c r="D45" s="48"/>
      <c r="E45" s="48"/>
      <c r="F45" s="48"/>
      <c r="G45" s="48"/>
      <c r="H45" s="44"/>
      <c r="I45" s="44"/>
    </row>
    <row r="46" spans="1:9" ht="37.5" customHeight="1">
      <c r="A46" s="49" t="s">
        <v>38</v>
      </c>
      <c r="B46" s="157" t="s">
        <v>39</v>
      </c>
      <c r="C46" s="158"/>
      <c r="D46" s="158"/>
      <c r="E46" s="158"/>
      <c r="F46" s="158"/>
      <c r="G46" s="158"/>
      <c r="H46" s="158"/>
      <c r="I46" s="158"/>
    </row>
    <row r="47" spans="1:13" ht="12">
      <c r="A47" s="68" t="s">
        <v>139</v>
      </c>
      <c r="B47" s="16"/>
      <c r="C47" s="16"/>
      <c r="D47" s="16"/>
      <c r="E47" s="16"/>
      <c r="F47" s="16"/>
      <c r="G47" s="16"/>
      <c r="H47" s="16"/>
      <c r="I47" s="16"/>
      <c r="J47" s="16"/>
      <c r="K47" s="16"/>
      <c r="L47" s="16"/>
      <c r="M47" s="16"/>
    </row>
  </sheetData>
  <sheetProtection/>
  <mergeCells count="4">
    <mergeCell ref="A1:M1"/>
    <mergeCell ref="A34:M34"/>
    <mergeCell ref="B46:I46"/>
    <mergeCell ref="A2:M2"/>
  </mergeCells>
  <printOptions/>
  <pageMargins left="0.3937007874015748" right="0.3937007874015748" top="0.984251968503937" bottom="0.984251968503937" header="0.5118110236220472" footer="0.5118110236220472"/>
  <pageSetup fitToHeight="1" fitToWidth="1" horizontalDpi="300" verticalDpi="300" orientation="landscape" paperSize="9" scale="96"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O61"/>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M1"/>
    </sheetView>
  </sheetViews>
  <sheetFormatPr defaultColWidth="9.33203125" defaultRowHeight="12"/>
  <cols>
    <col min="1" max="1" width="23.66015625" style="44" customWidth="1"/>
    <col min="2" max="2" width="13.16015625" style="44" customWidth="1"/>
    <col min="3" max="3" width="14.5" style="44" customWidth="1"/>
    <col min="4" max="4" width="9" style="44" customWidth="1"/>
    <col min="5" max="5" width="9.83203125" style="44" customWidth="1"/>
    <col min="6" max="6" width="10.33203125" style="44" customWidth="1"/>
    <col min="7" max="7" width="12" style="44" customWidth="1"/>
    <col min="8" max="8" width="10.66015625" style="44" customWidth="1"/>
    <col min="9" max="10" width="11.16015625" style="44" customWidth="1"/>
    <col min="11" max="11" width="10.66015625" style="44" customWidth="1"/>
    <col min="12" max="12" width="12.66015625" style="44" customWidth="1"/>
    <col min="13" max="13" width="15.5" style="44" customWidth="1"/>
    <col min="14" max="15" width="11" style="44" customWidth="1"/>
    <col min="16" max="16384" width="9.33203125" style="44" customWidth="1"/>
  </cols>
  <sheetData>
    <row r="1" spans="1:13" s="69" customFormat="1" ht="24.75" customHeight="1">
      <c r="A1" s="147" t="s">
        <v>358</v>
      </c>
      <c r="B1" s="147"/>
      <c r="C1" s="147"/>
      <c r="D1" s="147"/>
      <c r="E1" s="147"/>
      <c r="F1" s="147"/>
      <c r="G1" s="147"/>
      <c r="H1" s="147"/>
      <c r="I1" s="147"/>
      <c r="J1" s="147"/>
      <c r="K1" s="147"/>
      <c r="L1" s="147"/>
      <c r="M1" s="147"/>
    </row>
    <row r="2" spans="1:13" s="94" customFormat="1" ht="12" customHeight="1">
      <c r="A2" s="148" t="s">
        <v>659</v>
      </c>
      <c r="B2" s="149"/>
      <c r="C2" s="149"/>
      <c r="D2" s="149"/>
      <c r="E2" s="149"/>
      <c r="F2" s="149"/>
      <c r="G2" s="149"/>
      <c r="H2" s="149"/>
      <c r="I2" s="149"/>
      <c r="J2" s="149"/>
      <c r="K2" s="149"/>
      <c r="L2" s="149"/>
      <c r="M2" s="149"/>
    </row>
    <row r="3" spans="1:13" s="71" customFormat="1" ht="38.25" customHeight="1">
      <c r="A3" s="55" t="s">
        <v>181</v>
      </c>
      <c r="B3" s="55" t="s">
        <v>182</v>
      </c>
      <c r="C3" s="70" t="s">
        <v>1</v>
      </c>
      <c r="D3" s="70" t="s">
        <v>2</v>
      </c>
      <c r="E3" s="114" t="s">
        <v>593</v>
      </c>
      <c r="F3" s="55" t="s">
        <v>185</v>
      </c>
      <c r="G3" s="55" t="s">
        <v>186</v>
      </c>
      <c r="H3" s="55" t="s">
        <v>187</v>
      </c>
      <c r="I3" s="55" t="s">
        <v>6</v>
      </c>
      <c r="J3" s="55" t="s">
        <v>7</v>
      </c>
      <c r="K3" s="70" t="s">
        <v>190</v>
      </c>
      <c r="L3" s="70" t="s">
        <v>191</v>
      </c>
      <c r="M3" s="55" t="s">
        <v>365</v>
      </c>
    </row>
    <row r="4" spans="1:13" s="73" customFormat="1" ht="45.75" customHeight="1">
      <c r="A4" s="72" t="s">
        <v>128</v>
      </c>
      <c r="B4" s="72" t="s">
        <v>301</v>
      </c>
      <c r="C4" s="72" t="s">
        <v>344</v>
      </c>
      <c r="D4" s="72" t="s">
        <v>339</v>
      </c>
      <c r="E4" s="115" t="s">
        <v>623</v>
      </c>
      <c r="F4" s="72" t="s">
        <v>340</v>
      </c>
      <c r="G4" s="72" t="s">
        <v>341</v>
      </c>
      <c r="H4" s="72" t="s">
        <v>286</v>
      </c>
      <c r="I4" s="72" t="s">
        <v>85</v>
      </c>
      <c r="J4" s="72" t="s">
        <v>86</v>
      </c>
      <c r="K4" s="72" t="s">
        <v>87</v>
      </c>
      <c r="L4" s="52" t="s">
        <v>345</v>
      </c>
      <c r="M4" s="72" t="s">
        <v>306</v>
      </c>
    </row>
    <row r="5" spans="1:30" s="15" customFormat="1" ht="18" customHeight="1">
      <c r="A5" s="4" t="s">
        <v>124</v>
      </c>
      <c r="B5" s="5">
        <v>36197.0669</v>
      </c>
      <c r="C5" s="6">
        <v>368</v>
      </c>
      <c r="D5" s="6">
        <v>7760</v>
      </c>
      <c r="E5" s="132">
        <v>143714</v>
      </c>
      <c r="F5" s="6">
        <v>8923738</v>
      </c>
      <c r="G5" s="6">
        <v>23566471</v>
      </c>
      <c r="H5" s="7">
        <v>100</v>
      </c>
      <c r="I5" s="6">
        <v>11677788</v>
      </c>
      <c r="J5" s="6">
        <v>11888683</v>
      </c>
      <c r="K5" s="7">
        <v>98.23</v>
      </c>
      <c r="L5" s="7">
        <v>2.64</v>
      </c>
      <c r="M5" s="7">
        <v>651.06</v>
      </c>
      <c r="N5" s="118"/>
      <c r="O5" s="73"/>
      <c r="P5" s="73"/>
      <c r="Q5" s="73"/>
      <c r="R5" s="73"/>
      <c r="S5" s="73"/>
      <c r="T5" s="73"/>
      <c r="U5" s="73"/>
      <c r="V5" s="73"/>
      <c r="W5" s="73"/>
      <c r="X5" s="73"/>
      <c r="Y5" s="73"/>
      <c r="Z5" s="73"/>
      <c r="AA5" s="73"/>
      <c r="AB5" s="73"/>
      <c r="AC5" s="73"/>
      <c r="AD5" s="73"/>
    </row>
    <row r="6" spans="1:30" ht="12">
      <c r="A6" s="64" t="s">
        <v>470</v>
      </c>
      <c r="B6" s="40">
        <v>2052.5667</v>
      </c>
      <c r="C6" s="41">
        <v>29</v>
      </c>
      <c r="D6" s="41">
        <v>1032</v>
      </c>
      <c r="E6" s="140">
        <v>22376</v>
      </c>
      <c r="F6" s="41">
        <v>1604381</v>
      </c>
      <c r="G6" s="41">
        <v>4029920</v>
      </c>
      <c r="H6" s="42">
        <v>17.1</v>
      </c>
      <c r="I6" s="41">
        <v>1967915</v>
      </c>
      <c r="J6" s="41">
        <v>2062005</v>
      </c>
      <c r="K6" s="42">
        <v>95.44</v>
      </c>
      <c r="L6" s="42">
        <v>2.51</v>
      </c>
      <c r="M6" s="42">
        <v>1963.36</v>
      </c>
      <c r="N6" s="119"/>
      <c r="O6" s="73"/>
      <c r="P6" s="73"/>
      <c r="Q6" s="73"/>
      <c r="R6" s="73"/>
      <c r="S6" s="73"/>
      <c r="T6" s="73"/>
      <c r="U6" s="73"/>
      <c r="V6" s="73"/>
      <c r="W6" s="73"/>
      <c r="X6" s="73"/>
      <c r="Y6" s="73"/>
      <c r="Z6" s="73"/>
      <c r="AA6" s="73"/>
      <c r="AB6" s="73"/>
      <c r="AC6" s="73"/>
      <c r="AD6" s="73"/>
    </row>
    <row r="7" spans="1:30" ht="12">
      <c r="A7" s="74" t="s">
        <v>445</v>
      </c>
      <c r="B7" s="40">
        <v>271.7997</v>
      </c>
      <c r="C7" s="41">
        <v>12</v>
      </c>
      <c r="D7" s="41">
        <v>456</v>
      </c>
      <c r="E7" s="140">
        <v>9618</v>
      </c>
      <c r="F7" s="41">
        <v>1061934</v>
      </c>
      <c r="G7" s="41">
        <v>2608332</v>
      </c>
      <c r="H7" s="42">
        <v>11.07</v>
      </c>
      <c r="I7" s="41">
        <v>1241493</v>
      </c>
      <c r="J7" s="41">
        <v>1366839</v>
      </c>
      <c r="K7" s="42">
        <v>90.83</v>
      </c>
      <c r="L7" s="42">
        <v>2.46</v>
      </c>
      <c r="M7" s="42">
        <v>9596.52</v>
      </c>
      <c r="N7" s="119"/>
      <c r="O7" s="73"/>
      <c r="P7" s="73"/>
      <c r="Q7" s="73"/>
      <c r="R7" s="73"/>
      <c r="S7" s="73"/>
      <c r="T7" s="73"/>
      <c r="U7" s="73"/>
      <c r="V7" s="73"/>
      <c r="W7" s="73"/>
      <c r="X7" s="73"/>
      <c r="Y7" s="73"/>
      <c r="Z7" s="73"/>
      <c r="AA7" s="73"/>
      <c r="AB7" s="73"/>
      <c r="AC7" s="73"/>
      <c r="AD7" s="73"/>
    </row>
    <row r="8" spans="1:30" ht="12">
      <c r="A8" s="107" t="s">
        <v>587</v>
      </c>
      <c r="B8" s="40">
        <v>1220.954</v>
      </c>
      <c r="C8" s="41">
        <v>13</v>
      </c>
      <c r="D8" s="41">
        <v>504</v>
      </c>
      <c r="E8" s="140">
        <v>11888</v>
      </c>
      <c r="F8" s="41">
        <v>843925</v>
      </c>
      <c r="G8" s="41">
        <v>2265940</v>
      </c>
      <c r="H8" s="42">
        <v>9.62</v>
      </c>
      <c r="I8" s="41">
        <v>1123132</v>
      </c>
      <c r="J8" s="41">
        <v>1142808</v>
      </c>
      <c r="K8" s="42">
        <v>98.28</v>
      </c>
      <c r="L8" s="42">
        <v>2.69</v>
      </c>
      <c r="M8" s="42">
        <v>1855.88</v>
      </c>
      <c r="N8" s="119"/>
      <c r="O8" s="73"/>
      <c r="P8" s="73"/>
      <c r="Q8" s="73"/>
      <c r="R8" s="73"/>
      <c r="S8" s="73"/>
      <c r="T8" s="73"/>
      <c r="U8" s="73"/>
      <c r="V8" s="73"/>
      <c r="W8" s="73"/>
      <c r="X8" s="73"/>
      <c r="Y8" s="73"/>
      <c r="Z8" s="73"/>
      <c r="AA8" s="73"/>
      <c r="AB8" s="73"/>
      <c r="AC8" s="73"/>
      <c r="AD8" s="73"/>
    </row>
    <row r="9" spans="1:30" ht="12">
      <c r="A9" s="107" t="s">
        <v>471</v>
      </c>
      <c r="B9" s="40">
        <v>2214.8968</v>
      </c>
      <c r="C9" s="41">
        <v>29</v>
      </c>
      <c r="D9" s="41">
        <v>625</v>
      </c>
      <c r="E9" s="140">
        <v>12524</v>
      </c>
      <c r="F9" s="41">
        <v>999909</v>
      </c>
      <c r="G9" s="41">
        <v>2817547</v>
      </c>
      <c r="H9" s="42">
        <v>11.96</v>
      </c>
      <c r="I9" s="41">
        <v>1384267</v>
      </c>
      <c r="J9" s="41">
        <v>1433280</v>
      </c>
      <c r="K9" s="42">
        <v>96.58</v>
      </c>
      <c r="L9" s="42">
        <v>2.82</v>
      </c>
      <c r="M9" s="42">
        <v>1272.09</v>
      </c>
      <c r="N9" s="119"/>
      <c r="O9" s="73"/>
      <c r="P9" s="73"/>
      <c r="Q9" s="73"/>
      <c r="R9" s="73"/>
      <c r="S9" s="73"/>
      <c r="T9" s="73"/>
      <c r="U9" s="73"/>
      <c r="V9" s="73"/>
      <c r="W9" s="73"/>
      <c r="X9" s="73"/>
      <c r="Y9" s="73"/>
      <c r="Z9" s="73"/>
      <c r="AA9" s="73"/>
      <c r="AB9" s="73"/>
      <c r="AC9" s="73"/>
      <c r="AD9" s="73"/>
    </row>
    <row r="10" spans="1:30" ht="12">
      <c r="A10" s="107" t="s">
        <v>472</v>
      </c>
      <c r="B10" s="40">
        <v>2191.6531</v>
      </c>
      <c r="C10" s="41">
        <v>37</v>
      </c>
      <c r="D10" s="41">
        <v>649</v>
      </c>
      <c r="E10" s="140">
        <v>9660</v>
      </c>
      <c r="F10" s="41">
        <v>703073</v>
      </c>
      <c r="G10" s="41">
        <v>1875909</v>
      </c>
      <c r="H10" s="42">
        <v>7.96</v>
      </c>
      <c r="I10" s="41">
        <v>934400</v>
      </c>
      <c r="J10" s="41">
        <v>941509</v>
      </c>
      <c r="K10" s="42">
        <v>99.24</v>
      </c>
      <c r="L10" s="42">
        <v>2.67</v>
      </c>
      <c r="M10" s="42">
        <v>855.93</v>
      </c>
      <c r="N10" s="119"/>
      <c r="O10" s="73"/>
      <c r="P10" s="73"/>
      <c r="Q10" s="73"/>
      <c r="R10" s="73"/>
      <c r="S10" s="73"/>
      <c r="T10" s="73"/>
      <c r="U10" s="73"/>
      <c r="V10" s="73"/>
      <c r="W10" s="73"/>
      <c r="X10" s="73"/>
      <c r="Y10" s="73"/>
      <c r="Z10" s="73"/>
      <c r="AA10" s="73"/>
      <c r="AB10" s="73"/>
      <c r="AC10" s="73"/>
      <c r="AD10" s="73"/>
    </row>
    <row r="11" spans="1:30" ht="12">
      <c r="A11" s="74" t="s">
        <v>446</v>
      </c>
      <c r="B11" s="40">
        <v>2951.8524</v>
      </c>
      <c r="C11" s="41">
        <v>38</v>
      </c>
      <c r="D11" s="41">
        <v>891</v>
      </c>
      <c r="E11" s="140">
        <v>17342</v>
      </c>
      <c r="F11" s="41">
        <v>1118827</v>
      </c>
      <c r="G11" s="41">
        <v>2767383</v>
      </c>
      <c r="H11" s="42">
        <v>11.74</v>
      </c>
      <c r="I11" s="41">
        <v>1365252</v>
      </c>
      <c r="J11" s="41">
        <v>1402131</v>
      </c>
      <c r="K11" s="42">
        <v>97.37</v>
      </c>
      <c r="L11" s="42">
        <v>2.47</v>
      </c>
      <c r="M11" s="42">
        <v>937.51</v>
      </c>
      <c r="N11" s="119"/>
      <c r="O11" s="73"/>
      <c r="P11" s="73"/>
      <c r="Q11" s="73"/>
      <c r="R11" s="73"/>
      <c r="S11" s="73"/>
      <c r="T11" s="73"/>
      <c r="U11" s="73"/>
      <c r="V11" s="73"/>
      <c r="W11" s="73"/>
      <c r="X11" s="73"/>
      <c r="Y11" s="73"/>
      <c r="Z11" s="73"/>
      <c r="AA11" s="73"/>
      <c r="AB11" s="73"/>
      <c r="AC11" s="73"/>
      <c r="AD11" s="73"/>
    </row>
    <row r="12" spans="1:30" ht="12">
      <c r="A12" s="74" t="s">
        <v>447</v>
      </c>
      <c r="B12" s="40">
        <v>25110.0037</v>
      </c>
      <c r="C12" s="41">
        <v>200</v>
      </c>
      <c r="D12" s="41">
        <v>3544</v>
      </c>
      <c r="E12" s="41">
        <v>59370</v>
      </c>
      <c r="F12" s="41">
        <v>2546644</v>
      </c>
      <c r="G12" s="41">
        <v>7047871</v>
      </c>
      <c r="H12" s="42">
        <v>29.91</v>
      </c>
      <c r="I12" s="41">
        <v>3583658</v>
      </c>
      <c r="J12" s="41">
        <v>3464213</v>
      </c>
      <c r="K12" s="42">
        <v>103.45</v>
      </c>
      <c r="L12" s="42">
        <v>2.77</v>
      </c>
      <c r="M12" s="42">
        <v>280.68</v>
      </c>
      <c r="N12" s="129"/>
      <c r="O12" s="73"/>
      <c r="P12" s="73"/>
      <c r="Q12" s="73"/>
      <c r="R12" s="73"/>
      <c r="S12" s="73"/>
      <c r="T12" s="73"/>
      <c r="U12" s="73"/>
      <c r="V12" s="73"/>
      <c r="W12" s="73"/>
      <c r="X12" s="73"/>
      <c r="Y12" s="73"/>
      <c r="Z12" s="73"/>
      <c r="AA12" s="73"/>
      <c r="AB12" s="73"/>
      <c r="AC12" s="73"/>
      <c r="AD12" s="73"/>
    </row>
    <row r="13" spans="1:30" ht="12">
      <c r="A13" s="74" t="s">
        <v>448</v>
      </c>
      <c r="B13" s="10">
        <v>2143.6251</v>
      </c>
      <c r="C13" s="11">
        <v>12</v>
      </c>
      <c r="D13" s="11">
        <v>233</v>
      </c>
      <c r="E13" s="11">
        <v>3672</v>
      </c>
      <c r="F13" s="11">
        <v>172464</v>
      </c>
      <c r="G13" s="11">
        <v>453309</v>
      </c>
      <c r="H13" s="12">
        <v>1.92</v>
      </c>
      <c r="I13" s="11">
        <v>228490</v>
      </c>
      <c r="J13" s="11">
        <v>224819</v>
      </c>
      <c r="K13" s="12">
        <v>101.63</v>
      </c>
      <c r="L13" s="12">
        <v>2.63</v>
      </c>
      <c r="M13" s="12">
        <v>211.47</v>
      </c>
      <c r="N13" s="119"/>
      <c r="O13" s="73"/>
      <c r="P13" s="73"/>
      <c r="Q13" s="73"/>
      <c r="R13" s="73"/>
      <c r="S13" s="73"/>
      <c r="T13" s="73"/>
      <c r="U13" s="73"/>
      <c r="V13" s="73"/>
      <c r="W13" s="73"/>
      <c r="X13" s="73"/>
      <c r="Y13" s="73"/>
      <c r="Z13" s="73"/>
      <c r="AA13" s="73"/>
      <c r="AB13" s="73"/>
      <c r="AC13" s="73"/>
      <c r="AD13" s="73"/>
    </row>
    <row r="14" spans="1:30" ht="12">
      <c r="A14" s="74" t="s">
        <v>450</v>
      </c>
      <c r="B14" s="10">
        <v>1427.5369</v>
      </c>
      <c r="C14" s="11">
        <v>13</v>
      </c>
      <c r="D14" s="11">
        <v>192</v>
      </c>
      <c r="E14" s="11">
        <v>3314</v>
      </c>
      <c r="F14" s="11">
        <v>205085</v>
      </c>
      <c r="G14" s="11">
        <v>569565</v>
      </c>
      <c r="H14" s="12">
        <v>2.42</v>
      </c>
      <c r="I14" s="11">
        <v>290730</v>
      </c>
      <c r="J14" s="11">
        <v>278835</v>
      </c>
      <c r="K14" s="12">
        <v>104.27</v>
      </c>
      <c r="L14" s="12">
        <v>2.78</v>
      </c>
      <c r="M14" s="12">
        <v>398.98</v>
      </c>
      <c r="N14" s="119"/>
      <c r="O14" s="73"/>
      <c r="P14" s="73"/>
      <c r="Q14" s="73"/>
      <c r="R14" s="73"/>
      <c r="S14" s="73"/>
      <c r="T14" s="73"/>
      <c r="U14" s="73"/>
      <c r="V14" s="73"/>
      <c r="W14" s="73"/>
      <c r="X14" s="73"/>
      <c r="Y14" s="73"/>
      <c r="Z14" s="73"/>
      <c r="AA14" s="73"/>
      <c r="AB14" s="73"/>
      <c r="AC14" s="73"/>
      <c r="AD14" s="73"/>
    </row>
    <row r="15" spans="1:30" ht="12">
      <c r="A15" s="74" t="s">
        <v>451</v>
      </c>
      <c r="B15" s="10">
        <v>1820.3149</v>
      </c>
      <c r="C15" s="11">
        <v>18</v>
      </c>
      <c r="D15" s="11">
        <v>275</v>
      </c>
      <c r="E15" s="11">
        <v>4723</v>
      </c>
      <c r="F15" s="11">
        <v>193141</v>
      </c>
      <c r="G15" s="11">
        <v>543287</v>
      </c>
      <c r="H15" s="12">
        <v>2.31</v>
      </c>
      <c r="I15" s="11">
        <v>280018</v>
      </c>
      <c r="J15" s="11">
        <v>263269</v>
      </c>
      <c r="K15" s="12">
        <v>106.36</v>
      </c>
      <c r="L15" s="12">
        <v>2.81</v>
      </c>
      <c r="M15" s="12">
        <v>298.46</v>
      </c>
      <c r="N15" s="119"/>
      <c r="O15" s="73"/>
      <c r="P15" s="73"/>
      <c r="Q15" s="73"/>
      <c r="R15" s="73"/>
      <c r="S15" s="73"/>
      <c r="T15" s="73"/>
      <c r="U15" s="73"/>
      <c r="V15" s="73"/>
      <c r="W15" s="73"/>
      <c r="X15" s="73"/>
      <c r="Y15" s="73"/>
      <c r="Z15" s="73"/>
      <c r="AA15" s="73"/>
      <c r="AB15" s="73"/>
      <c r="AC15" s="73"/>
      <c r="AD15" s="73"/>
    </row>
    <row r="16" spans="1:30" ht="12">
      <c r="A16" s="74" t="s">
        <v>452</v>
      </c>
      <c r="B16" s="10">
        <v>1074.396</v>
      </c>
      <c r="C16" s="11">
        <v>26</v>
      </c>
      <c r="D16" s="11">
        <v>589</v>
      </c>
      <c r="E16" s="11">
        <v>9218</v>
      </c>
      <c r="F16" s="11">
        <v>396310</v>
      </c>
      <c r="G16" s="11">
        <v>1267786</v>
      </c>
      <c r="H16" s="12">
        <v>5.38</v>
      </c>
      <c r="I16" s="11">
        <v>644461</v>
      </c>
      <c r="J16" s="11">
        <v>623325</v>
      </c>
      <c r="K16" s="12">
        <v>103.39</v>
      </c>
      <c r="L16" s="12">
        <v>3.2</v>
      </c>
      <c r="M16" s="12">
        <v>1180</v>
      </c>
      <c r="N16" s="119"/>
      <c r="O16" s="73"/>
      <c r="P16" s="73"/>
      <c r="Q16" s="73"/>
      <c r="R16" s="73"/>
      <c r="S16" s="73"/>
      <c r="T16" s="73"/>
      <c r="U16" s="73"/>
      <c r="V16" s="73"/>
      <c r="W16" s="73"/>
      <c r="X16" s="73"/>
      <c r="Y16" s="73"/>
      <c r="Z16" s="73"/>
      <c r="AA16" s="73"/>
      <c r="AB16" s="73"/>
      <c r="AC16" s="73"/>
      <c r="AD16" s="73"/>
    </row>
    <row r="17" spans="1:30" ht="12">
      <c r="A17" s="74" t="s">
        <v>453</v>
      </c>
      <c r="B17" s="10">
        <v>4106.436</v>
      </c>
      <c r="C17" s="11">
        <v>13</v>
      </c>
      <c r="D17" s="11">
        <v>262</v>
      </c>
      <c r="E17" s="11">
        <v>4281</v>
      </c>
      <c r="F17" s="11">
        <v>179599</v>
      </c>
      <c r="G17" s="11">
        <v>491546</v>
      </c>
      <c r="H17" s="12">
        <v>2.09</v>
      </c>
      <c r="I17" s="11">
        <v>251159</v>
      </c>
      <c r="J17" s="11">
        <v>240387</v>
      </c>
      <c r="K17" s="12">
        <v>104.48</v>
      </c>
      <c r="L17" s="12">
        <v>2.74</v>
      </c>
      <c r="M17" s="12">
        <v>119.7</v>
      </c>
      <c r="N17" s="119"/>
      <c r="O17" s="73"/>
      <c r="P17" s="73"/>
      <c r="Q17" s="73"/>
      <c r="R17" s="73"/>
      <c r="S17" s="73"/>
      <c r="T17" s="73"/>
      <c r="U17" s="73"/>
      <c r="V17" s="73"/>
      <c r="W17" s="73"/>
      <c r="X17" s="73"/>
      <c r="Y17" s="73"/>
      <c r="Z17" s="73"/>
      <c r="AA17" s="73"/>
      <c r="AB17" s="73"/>
      <c r="AC17" s="73"/>
      <c r="AD17" s="73"/>
    </row>
    <row r="18" spans="1:30" ht="12">
      <c r="A18" s="74" t="s">
        <v>454</v>
      </c>
      <c r="B18" s="10">
        <v>1290.8326</v>
      </c>
      <c r="C18" s="11">
        <v>20</v>
      </c>
      <c r="D18" s="11">
        <v>391</v>
      </c>
      <c r="E18" s="11">
        <v>6488</v>
      </c>
      <c r="F18" s="11">
        <v>243900</v>
      </c>
      <c r="G18" s="11">
        <v>677669</v>
      </c>
      <c r="H18" s="12">
        <v>2.88</v>
      </c>
      <c r="I18" s="11">
        <v>350572</v>
      </c>
      <c r="J18" s="11">
        <v>327097</v>
      </c>
      <c r="K18" s="12">
        <v>107.18</v>
      </c>
      <c r="L18" s="12">
        <v>2.78</v>
      </c>
      <c r="M18" s="12">
        <v>524.99</v>
      </c>
      <c r="N18" s="119"/>
      <c r="O18" s="73"/>
      <c r="P18" s="73"/>
      <c r="Q18" s="73"/>
      <c r="R18" s="73"/>
      <c r="S18" s="73"/>
      <c r="T18" s="73"/>
      <c r="U18" s="73"/>
      <c r="V18" s="73"/>
      <c r="W18" s="73"/>
      <c r="X18" s="73"/>
      <c r="Y18" s="73"/>
      <c r="Z18" s="73"/>
      <c r="AA18" s="73"/>
      <c r="AB18" s="73"/>
      <c r="AC18" s="73"/>
      <c r="AD18" s="73"/>
    </row>
    <row r="19" spans="1:30" ht="12">
      <c r="A19" s="74" t="s">
        <v>455</v>
      </c>
      <c r="B19" s="10">
        <v>1903.6367</v>
      </c>
      <c r="C19" s="11">
        <v>18</v>
      </c>
      <c r="D19" s="11">
        <v>357</v>
      </c>
      <c r="E19" s="11">
        <v>5384</v>
      </c>
      <c r="F19" s="11">
        <v>184606</v>
      </c>
      <c r="G19" s="11">
        <v>500117</v>
      </c>
      <c r="H19" s="12">
        <v>2.12</v>
      </c>
      <c r="I19" s="11">
        <v>259439</v>
      </c>
      <c r="J19" s="11">
        <v>240678</v>
      </c>
      <c r="K19" s="12">
        <v>107.8</v>
      </c>
      <c r="L19" s="12">
        <v>2.71</v>
      </c>
      <c r="M19" s="12">
        <v>262.72</v>
      </c>
      <c r="N19" s="119"/>
      <c r="O19" s="73"/>
      <c r="P19" s="73"/>
      <c r="Q19" s="73"/>
      <c r="R19" s="73"/>
      <c r="S19" s="73"/>
      <c r="T19" s="73"/>
      <c r="U19" s="73"/>
      <c r="V19" s="73"/>
      <c r="W19" s="73"/>
      <c r="X19" s="73"/>
      <c r="Y19" s="73"/>
      <c r="Z19" s="73"/>
      <c r="AA19" s="73"/>
      <c r="AB19" s="73"/>
      <c r="AC19" s="73"/>
      <c r="AD19" s="73"/>
    </row>
    <row r="20" spans="1:30" ht="12">
      <c r="A20" s="74" t="s">
        <v>456</v>
      </c>
      <c r="B20" s="10">
        <v>2775.6003</v>
      </c>
      <c r="C20" s="11">
        <v>33</v>
      </c>
      <c r="D20" s="11">
        <v>463</v>
      </c>
      <c r="E20" s="11">
        <v>7515</v>
      </c>
      <c r="F20" s="11">
        <v>291522</v>
      </c>
      <c r="G20" s="11">
        <v>813676</v>
      </c>
      <c r="H20" s="12">
        <v>3.45</v>
      </c>
      <c r="I20" s="11">
        <v>414594</v>
      </c>
      <c r="J20" s="11">
        <v>399082</v>
      </c>
      <c r="K20" s="12">
        <v>103.89</v>
      </c>
      <c r="L20" s="12">
        <v>2.79</v>
      </c>
      <c r="M20" s="12">
        <v>293.15</v>
      </c>
      <c r="N20" s="119"/>
      <c r="O20" s="73"/>
      <c r="P20" s="73"/>
      <c r="Q20" s="73"/>
      <c r="R20" s="73"/>
      <c r="S20" s="73"/>
      <c r="T20" s="73"/>
      <c r="U20" s="73"/>
      <c r="V20" s="73"/>
      <c r="W20" s="73"/>
      <c r="X20" s="73"/>
      <c r="Y20" s="73"/>
      <c r="Z20" s="73"/>
      <c r="AA20" s="73"/>
      <c r="AB20" s="73"/>
      <c r="AC20" s="73"/>
      <c r="AD20" s="73"/>
    </row>
    <row r="21" spans="1:30" ht="12">
      <c r="A21" s="74" t="s">
        <v>457</v>
      </c>
      <c r="B21" s="10">
        <v>3515.2526</v>
      </c>
      <c r="C21" s="11">
        <v>16</v>
      </c>
      <c r="D21" s="11">
        <v>147</v>
      </c>
      <c r="E21" s="11">
        <v>2712</v>
      </c>
      <c r="F21" s="11">
        <v>83590</v>
      </c>
      <c r="G21" s="11">
        <v>215468</v>
      </c>
      <c r="H21" s="12">
        <v>0.91</v>
      </c>
      <c r="I21" s="11">
        <v>110744</v>
      </c>
      <c r="J21" s="11">
        <v>104724</v>
      </c>
      <c r="K21" s="12">
        <v>105.75</v>
      </c>
      <c r="L21" s="12">
        <v>2.58</v>
      </c>
      <c r="M21" s="12">
        <v>61.3</v>
      </c>
      <c r="N21" s="119"/>
      <c r="O21" s="73"/>
      <c r="P21" s="73"/>
      <c r="Q21" s="73"/>
      <c r="R21" s="73"/>
      <c r="S21" s="73"/>
      <c r="T21" s="73"/>
      <c r="U21" s="73"/>
      <c r="V21" s="73"/>
      <c r="W21" s="73"/>
      <c r="X21" s="73"/>
      <c r="Y21" s="73"/>
      <c r="Z21" s="73"/>
      <c r="AA21" s="73"/>
      <c r="AB21" s="73"/>
      <c r="AC21" s="73"/>
      <c r="AD21" s="73"/>
    </row>
    <row r="22" spans="1:30" ht="12">
      <c r="A22" s="74" t="s">
        <v>458</v>
      </c>
      <c r="B22" s="10">
        <v>4628.5714</v>
      </c>
      <c r="C22" s="11">
        <v>13</v>
      </c>
      <c r="D22" s="11">
        <v>176</v>
      </c>
      <c r="E22" s="11">
        <v>3671</v>
      </c>
      <c r="F22" s="11">
        <v>127359</v>
      </c>
      <c r="G22" s="11">
        <v>324602</v>
      </c>
      <c r="H22" s="12">
        <v>1.38</v>
      </c>
      <c r="I22" s="11">
        <v>164173</v>
      </c>
      <c r="J22" s="11">
        <v>160429</v>
      </c>
      <c r="K22" s="12">
        <v>102.33</v>
      </c>
      <c r="L22" s="12">
        <v>2.55</v>
      </c>
      <c r="M22" s="12">
        <v>70.13</v>
      </c>
      <c r="N22" s="119"/>
      <c r="O22" s="73"/>
      <c r="P22" s="73"/>
      <c r="Q22" s="73"/>
      <c r="R22" s="73"/>
      <c r="S22" s="73"/>
      <c r="T22" s="73"/>
      <c r="U22" s="73"/>
      <c r="V22" s="73"/>
      <c r="W22" s="73"/>
      <c r="X22" s="73"/>
      <c r="Y22" s="73"/>
      <c r="Z22" s="73"/>
      <c r="AA22" s="73"/>
      <c r="AB22" s="73"/>
      <c r="AC22" s="73"/>
      <c r="AD22" s="73"/>
    </row>
    <row r="23" spans="1:30" ht="12">
      <c r="A23" s="74" t="s">
        <v>459</v>
      </c>
      <c r="B23" s="10">
        <v>126.8641</v>
      </c>
      <c r="C23" s="11">
        <v>6</v>
      </c>
      <c r="D23" s="11">
        <v>96</v>
      </c>
      <c r="E23" s="11">
        <v>1404</v>
      </c>
      <c r="F23" s="11">
        <v>41945</v>
      </c>
      <c r="G23" s="11">
        <v>105912</v>
      </c>
      <c r="H23" s="12">
        <v>0.45</v>
      </c>
      <c r="I23" s="11">
        <v>54514</v>
      </c>
      <c r="J23" s="11">
        <v>51398</v>
      </c>
      <c r="K23" s="12">
        <v>106.06</v>
      </c>
      <c r="L23" s="12">
        <v>2.53</v>
      </c>
      <c r="M23" s="12">
        <v>834.85</v>
      </c>
      <c r="N23" s="119"/>
      <c r="O23" s="73"/>
      <c r="P23" s="73"/>
      <c r="Q23" s="73"/>
      <c r="R23" s="73"/>
      <c r="S23" s="73"/>
      <c r="T23" s="73"/>
      <c r="U23" s="73"/>
      <c r="V23" s="73"/>
      <c r="W23" s="73"/>
      <c r="X23" s="73"/>
      <c r="Y23" s="73"/>
      <c r="Z23" s="73"/>
      <c r="AA23" s="73"/>
      <c r="AB23" s="73"/>
      <c r="AC23" s="73"/>
      <c r="AD23" s="73"/>
    </row>
    <row r="24" spans="1:30" ht="12">
      <c r="A24" s="74" t="s">
        <v>460</v>
      </c>
      <c r="B24" s="10">
        <v>132.7589</v>
      </c>
      <c r="C24" s="11">
        <v>7</v>
      </c>
      <c r="D24" s="11">
        <v>157</v>
      </c>
      <c r="E24" s="11">
        <v>3332</v>
      </c>
      <c r="F24" s="11">
        <v>155454</v>
      </c>
      <c r="G24" s="11">
        <v>367890</v>
      </c>
      <c r="H24" s="12">
        <v>1.56</v>
      </c>
      <c r="I24" s="11">
        <v>183494</v>
      </c>
      <c r="J24" s="11">
        <v>184396</v>
      </c>
      <c r="K24" s="12">
        <v>99.51</v>
      </c>
      <c r="L24" s="12">
        <v>2.37</v>
      </c>
      <c r="M24" s="12">
        <v>2771.11</v>
      </c>
      <c r="N24" s="119"/>
      <c r="O24" s="73"/>
      <c r="P24" s="73"/>
      <c r="Q24" s="73"/>
      <c r="R24" s="73"/>
      <c r="S24" s="73"/>
      <c r="T24" s="73"/>
      <c r="U24" s="73"/>
      <c r="V24" s="73"/>
      <c r="W24" s="73"/>
      <c r="X24" s="73"/>
      <c r="Y24" s="73"/>
      <c r="Z24" s="73"/>
      <c r="AA24" s="73"/>
      <c r="AB24" s="73"/>
      <c r="AC24" s="73"/>
      <c r="AD24" s="73"/>
    </row>
    <row r="25" spans="1:30" ht="12">
      <c r="A25" s="74" t="s">
        <v>461</v>
      </c>
      <c r="B25" s="10">
        <v>104.1526</v>
      </c>
      <c r="C25" s="11">
        <v>3</v>
      </c>
      <c r="D25" s="11">
        <v>122</v>
      </c>
      <c r="E25" s="11">
        <v>2230</v>
      </c>
      <c r="F25" s="11">
        <v>170532</v>
      </c>
      <c r="G25" s="11">
        <v>450793</v>
      </c>
      <c r="H25" s="12">
        <v>1.91</v>
      </c>
      <c r="I25" s="11">
        <v>222369</v>
      </c>
      <c r="J25" s="11">
        <v>228424</v>
      </c>
      <c r="K25" s="12">
        <v>97.35</v>
      </c>
      <c r="L25" s="12">
        <v>2.64</v>
      </c>
      <c r="M25" s="12">
        <v>4328.2</v>
      </c>
      <c r="N25" s="119"/>
      <c r="O25" s="73"/>
      <c r="P25" s="73"/>
      <c r="Q25" s="73"/>
      <c r="R25" s="73"/>
      <c r="S25" s="73"/>
      <c r="T25" s="73"/>
      <c r="U25" s="73"/>
      <c r="V25" s="73"/>
      <c r="W25" s="73"/>
      <c r="X25" s="73"/>
      <c r="Y25" s="73"/>
      <c r="Z25" s="73"/>
      <c r="AA25" s="73"/>
      <c r="AB25" s="73"/>
      <c r="AC25" s="73"/>
      <c r="AD25" s="73"/>
    </row>
    <row r="26" spans="1:30" ht="12">
      <c r="A26" s="74" t="s">
        <v>462</v>
      </c>
      <c r="B26" s="10">
        <v>60.0256</v>
      </c>
      <c r="C26" s="11">
        <v>2</v>
      </c>
      <c r="D26" s="11">
        <v>84</v>
      </c>
      <c r="E26" s="11">
        <v>1426</v>
      </c>
      <c r="F26" s="11">
        <v>101137</v>
      </c>
      <c r="G26" s="11">
        <v>266251</v>
      </c>
      <c r="H26" s="12">
        <v>1.13</v>
      </c>
      <c r="I26" s="11">
        <v>128901</v>
      </c>
      <c r="J26" s="11">
        <v>137350</v>
      </c>
      <c r="K26" s="12">
        <v>93.85</v>
      </c>
      <c r="L26" s="12">
        <v>2.63</v>
      </c>
      <c r="M26" s="12">
        <v>4435.62</v>
      </c>
      <c r="N26" s="119"/>
      <c r="O26" s="73"/>
      <c r="P26" s="73"/>
      <c r="Q26" s="73"/>
      <c r="R26" s="73"/>
      <c r="S26" s="73"/>
      <c r="T26" s="73"/>
      <c r="U26" s="73"/>
      <c r="V26" s="73"/>
      <c r="W26" s="73"/>
      <c r="X26" s="73"/>
      <c r="Y26" s="73"/>
      <c r="Z26" s="73"/>
      <c r="AA26" s="73"/>
      <c r="AB26" s="73"/>
      <c r="AC26" s="73"/>
      <c r="AD26" s="73"/>
    </row>
    <row r="27" spans="1:30" s="9" customFormat="1" ht="12" customHeight="1">
      <c r="A27" s="74" t="s">
        <v>463</v>
      </c>
      <c r="B27" s="40">
        <v>180.456</v>
      </c>
      <c r="C27" s="41">
        <v>10</v>
      </c>
      <c r="D27" s="41">
        <v>59</v>
      </c>
      <c r="E27" s="41">
        <v>936</v>
      </c>
      <c r="F27" s="41">
        <v>45045</v>
      </c>
      <c r="G27" s="41">
        <v>153569</v>
      </c>
      <c r="H27" s="42">
        <v>0.65</v>
      </c>
      <c r="I27" s="41">
        <v>77671</v>
      </c>
      <c r="J27" s="41">
        <v>75898</v>
      </c>
      <c r="K27" s="42">
        <v>102.34</v>
      </c>
      <c r="L27" s="42">
        <v>3.41</v>
      </c>
      <c r="M27" s="42">
        <v>851.01</v>
      </c>
      <c r="N27" s="120"/>
      <c r="O27" s="73"/>
      <c r="P27" s="73"/>
      <c r="Q27" s="73"/>
      <c r="R27" s="73"/>
      <c r="S27" s="73"/>
      <c r="T27" s="73"/>
      <c r="U27" s="73"/>
      <c r="V27" s="73"/>
      <c r="W27" s="73"/>
      <c r="X27" s="73"/>
      <c r="Y27" s="73"/>
      <c r="Z27" s="73"/>
      <c r="AA27" s="73"/>
      <c r="AB27" s="73"/>
      <c r="AC27" s="73"/>
      <c r="AD27" s="73"/>
    </row>
    <row r="28" spans="1:30" s="9" customFormat="1" ht="12" customHeight="1">
      <c r="A28" s="64" t="s">
        <v>464</v>
      </c>
      <c r="B28" s="10">
        <v>151.656</v>
      </c>
      <c r="C28" s="11">
        <v>6</v>
      </c>
      <c r="D28" s="11">
        <v>37</v>
      </c>
      <c r="E28" s="11">
        <v>799</v>
      </c>
      <c r="F28" s="11">
        <v>41694</v>
      </c>
      <c r="G28" s="11">
        <v>140420</v>
      </c>
      <c r="H28" s="12">
        <v>0.6</v>
      </c>
      <c r="I28" s="11">
        <v>70103</v>
      </c>
      <c r="J28" s="11">
        <v>70317</v>
      </c>
      <c r="K28" s="12">
        <v>99.7</v>
      </c>
      <c r="L28" s="12">
        <v>3.37</v>
      </c>
      <c r="M28" s="12">
        <v>925.91</v>
      </c>
      <c r="N28" s="120"/>
      <c r="O28" s="73"/>
      <c r="P28" s="73"/>
      <c r="Q28" s="73"/>
      <c r="R28" s="73"/>
      <c r="S28" s="73"/>
      <c r="T28" s="73"/>
      <c r="U28" s="73"/>
      <c r="V28" s="73"/>
      <c r="W28" s="73"/>
      <c r="X28" s="73"/>
      <c r="Y28" s="73"/>
      <c r="Z28" s="73"/>
      <c r="AA28" s="73"/>
      <c r="AB28" s="73"/>
      <c r="AC28" s="73"/>
      <c r="AD28" s="73"/>
    </row>
    <row r="29" spans="1:30" s="9" customFormat="1" ht="12" customHeight="1">
      <c r="A29" s="64" t="s">
        <v>465</v>
      </c>
      <c r="B29" s="10">
        <v>28.8</v>
      </c>
      <c r="C29" s="11">
        <v>4</v>
      </c>
      <c r="D29" s="11">
        <v>22</v>
      </c>
      <c r="E29" s="11">
        <v>137</v>
      </c>
      <c r="F29" s="11">
        <v>3351</v>
      </c>
      <c r="G29" s="11">
        <v>13149</v>
      </c>
      <c r="H29" s="12">
        <v>0.06</v>
      </c>
      <c r="I29" s="11">
        <v>7568</v>
      </c>
      <c r="J29" s="11">
        <v>5581</v>
      </c>
      <c r="K29" s="12">
        <v>135.6</v>
      </c>
      <c r="L29" s="12">
        <v>3.92</v>
      </c>
      <c r="M29" s="12">
        <v>456.56</v>
      </c>
      <c r="N29" s="120"/>
      <c r="O29" s="73"/>
      <c r="P29" s="73"/>
      <c r="Q29" s="73"/>
      <c r="R29" s="73"/>
      <c r="S29" s="73"/>
      <c r="T29" s="73"/>
      <c r="U29" s="73"/>
      <c r="V29" s="73"/>
      <c r="W29" s="73"/>
      <c r="X29" s="73"/>
      <c r="Y29" s="73"/>
      <c r="Z29" s="73"/>
      <c r="AA29" s="73"/>
      <c r="AB29" s="73"/>
      <c r="AC29" s="73"/>
      <c r="AD29" s="73"/>
    </row>
    <row r="30" spans="1:26" s="9" customFormat="1" ht="12" customHeight="1">
      <c r="A30" s="91" t="s">
        <v>362</v>
      </c>
      <c r="B30" s="92">
        <v>2.38</v>
      </c>
      <c r="C30" s="93">
        <v>0</v>
      </c>
      <c r="D30" s="93">
        <v>0</v>
      </c>
      <c r="E30" s="93">
        <v>0</v>
      </c>
      <c r="F30" s="93">
        <v>0</v>
      </c>
      <c r="G30" s="93">
        <v>0</v>
      </c>
      <c r="H30" s="93">
        <v>0</v>
      </c>
      <c r="I30" s="93">
        <v>0</v>
      </c>
      <c r="J30" s="93">
        <v>0</v>
      </c>
      <c r="K30" s="93" t="s">
        <v>637</v>
      </c>
      <c r="L30" s="93" t="s">
        <v>637</v>
      </c>
      <c r="M30" s="93">
        <v>0</v>
      </c>
      <c r="N30" s="8"/>
      <c r="O30" s="8"/>
      <c r="P30" s="15"/>
      <c r="Q30" s="15"/>
      <c r="R30" s="8"/>
      <c r="S30" s="73"/>
      <c r="T30" s="73"/>
      <c r="U30" s="73"/>
      <c r="V30" s="73"/>
      <c r="W30" s="15"/>
      <c r="X30" s="15"/>
      <c r="Y30" s="15"/>
      <c r="Z30" s="15"/>
    </row>
    <row r="31" spans="1:26" s="9" customFormat="1" ht="12" customHeight="1" thickBot="1">
      <c r="A31" s="91" t="s">
        <v>363</v>
      </c>
      <c r="B31" s="92">
        <v>0.5045</v>
      </c>
      <c r="C31" s="93">
        <v>0</v>
      </c>
      <c r="D31" s="93">
        <v>0</v>
      </c>
      <c r="E31" s="93">
        <v>0</v>
      </c>
      <c r="F31" s="93">
        <v>0</v>
      </c>
      <c r="G31" s="93">
        <v>0</v>
      </c>
      <c r="H31" s="93">
        <v>0</v>
      </c>
      <c r="I31" s="93">
        <v>0</v>
      </c>
      <c r="J31" s="93">
        <v>0</v>
      </c>
      <c r="K31" s="93" t="s">
        <v>637</v>
      </c>
      <c r="L31" s="93" t="s">
        <v>637</v>
      </c>
      <c r="M31" s="93">
        <v>0</v>
      </c>
      <c r="N31" s="8"/>
      <c r="O31" s="8"/>
      <c r="P31" s="15"/>
      <c r="Q31" s="15"/>
      <c r="R31" s="8"/>
      <c r="S31" s="73"/>
      <c r="T31" s="73"/>
      <c r="U31" s="73"/>
      <c r="V31" s="73"/>
      <c r="W31" s="15"/>
      <c r="X31" s="15"/>
      <c r="Y31" s="15"/>
      <c r="Z31" s="15"/>
    </row>
    <row r="32" spans="1:26" s="9" customFormat="1" ht="15" customHeight="1" thickTop="1">
      <c r="A32" s="150" t="s">
        <v>607</v>
      </c>
      <c r="B32" s="151"/>
      <c r="C32" s="151"/>
      <c r="D32" s="151"/>
      <c r="E32" s="151"/>
      <c r="F32" s="151"/>
      <c r="G32" s="151"/>
      <c r="H32" s="151"/>
      <c r="I32" s="151"/>
      <c r="J32" s="151"/>
      <c r="K32" s="151"/>
      <c r="L32" s="151"/>
      <c r="M32" s="151"/>
      <c r="N32" s="8"/>
      <c r="O32" s="8"/>
      <c r="P32" s="8"/>
      <c r="Q32" s="8"/>
      <c r="R32" s="8"/>
      <c r="S32" s="8"/>
      <c r="T32" s="8"/>
      <c r="U32" s="8"/>
      <c r="V32" s="8"/>
      <c r="W32" s="8"/>
      <c r="X32" s="8"/>
      <c r="Y32" s="8"/>
      <c r="Z32" s="8"/>
    </row>
    <row r="33" spans="1:26" ht="12">
      <c r="A33" s="66" t="s">
        <v>131</v>
      </c>
      <c r="B33" s="30">
        <f>SUM(B$6:B$8,B$24:B$25,B$13:B$14)</f>
        <v>7353.3939</v>
      </c>
      <c r="C33" s="31">
        <f>SUM(C$6:C$8,C$24:C$25,C$13:C$14)</f>
        <v>89</v>
      </c>
      <c r="D33" s="31">
        <f>SUM(D$6:D$8,D$24:D$25,D$13:D$14)</f>
        <v>2696</v>
      </c>
      <c r="E33" s="31">
        <f>SUM(E$6:E$7,E$24:E$25,E$12:E$14)</f>
        <v>103912</v>
      </c>
      <c r="F33" s="31">
        <f>SUM(F$6:F$8,F$24:F$25,F$13:F$14)</f>
        <v>4213775</v>
      </c>
      <c r="G33" s="32">
        <f>SUM(G$6:G$8,G$24:G$25,G$13:G$14)</f>
        <v>10745749</v>
      </c>
      <c r="H33" s="33">
        <f>G33/G53*100</f>
        <v>45.89669832471003</v>
      </c>
      <c r="I33" s="31">
        <f>SUM(I$6:I$8,I$24:I$25,I$13:I$14)</f>
        <v>5257623</v>
      </c>
      <c r="J33" s="31">
        <f>SUM(J$6:J$8,J$24:J$25,J$13:J$14)</f>
        <v>5488126</v>
      </c>
      <c r="K33" s="33">
        <f>I33/J33*100</f>
        <v>95.79996887826555</v>
      </c>
      <c r="L33" s="33">
        <f>G33/F33</f>
        <v>2.550147789096475</v>
      </c>
      <c r="M33" s="33">
        <f>G33/B33</f>
        <v>1461.3318892110485</v>
      </c>
      <c r="N33" s="43"/>
      <c r="O33" s="43"/>
      <c r="P33" s="43"/>
      <c r="Q33" s="43"/>
      <c r="R33" s="43"/>
      <c r="S33" s="43"/>
      <c r="T33" s="43"/>
      <c r="U33" s="43"/>
      <c r="V33" s="43"/>
      <c r="W33" s="43"/>
      <c r="X33" s="43"/>
      <c r="Y33" s="43"/>
      <c r="Z33" s="43"/>
    </row>
    <row r="34" spans="1:26" ht="12">
      <c r="A34" s="67" t="s">
        <v>133</v>
      </c>
      <c r="B34" s="30">
        <f>SUM(B$9,B$15:B$18)</f>
        <v>10506.876299999998</v>
      </c>
      <c r="C34" s="31">
        <f>SUM(C$9,C$15:C$18)</f>
        <v>106</v>
      </c>
      <c r="D34" s="31">
        <f>SUM(D$9,D$15:D$18)</f>
        <v>2142</v>
      </c>
      <c r="E34" s="31">
        <f>SUM(E$8,E$15:E$18)</f>
        <v>36598</v>
      </c>
      <c r="F34" s="31">
        <f>SUM(F$9,F$15:F$18)</f>
        <v>2012859</v>
      </c>
      <c r="G34" s="32">
        <f>SUM(G$9,G$15:G$18)</f>
        <v>5797835</v>
      </c>
      <c r="H34" s="33">
        <f>G34/G53*100</f>
        <v>24.763418904670594</v>
      </c>
      <c r="I34" s="31">
        <f>SUM(I$9,I$15:I$18)</f>
        <v>2910477</v>
      </c>
      <c r="J34" s="31">
        <f>SUM(J$9,J$15:J$18)</f>
        <v>2887358</v>
      </c>
      <c r="K34" s="33">
        <f>I34/J34*100</f>
        <v>100.800697384945</v>
      </c>
      <c r="L34" s="33">
        <f>G34/F34</f>
        <v>2.8803979811800033</v>
      </c>
      <c r="M34" s="33">
        <f>G34/B34</f>
        <v>551.8133872005328</v>
      </c>
      <c r="N34" s="43"/>
      <c r="O34" s="43"/>
      <c r="P34" s="43"/>
      <c r="Q34" s="43"/>
      <c r="R34" s="43"/>
      <c r="S34" s="43"/>
      <c r="T34" s="43"/>
      <c r="U34" s="43"/>
      <c r="V34" s="43"/>
      <c r="W34" s="43"/>
      <c r="X34" s="43"/>
      <c r="Y34" s="43"/>
      <c r="Z34" s="43"/>
    </row>
    <row r="35" spans="1:26" ht="12">
      <c r="A35" s="67" t="s">
        <v>132</v>
      </c>
      <c r="B35" s="30">
        <f>SUM(B$26,B$10:B$11,B$19:B$20,B$23)</f>
        <v>10009.632200000002</v>
      </c>
      <c r="C35" s="31">
        <f>SUM(C$26,C$10:C$11,C$19:C$20,C$23)</f>
        <v>134</v>
      </c>
      <c r="D35" s="31">
        <f>SUM(D$26,D$10:D$11,D$19:D$20,D$23)</f>
        <v>2540</v>
      </c>
      <c r="E35" s="31">
        <f>SUM(E$26,E$9:E$10,E$19:E$20,E$23)</f>
        <v>37913</v>
      </c>
      <c r="F35" s="31">
        <f>SUM(F$26,F$10:F$11,F$19:F$20,F$23)</f>
        <v>2441110</v>
      </c>
      <c r="G35" s="32">
        <f>SUM(G$26,G$10:G$11,G$19:G$20,G$23)</f>
        <v>6329248</v>
      </c>
      <c r="H35" s="33">
        <f>G35/G53*100</f>
        <v>27.03316316789777</v>
      </c>
      <c r="I35" s="31">
        <f>SUM(I$26,I$10:I$11,I$19:I$20,I$23)</f>
        <v>3157100</v>
      </c>
      <c r="J35" s="31">
        <f>SUM(J$26,J$10:J$11,J$19:J$20,J$23)</f>
        <v>3172148</v>
      </c>
      <c r="K35" s="33">
        <f>I35/J35*100</f>
        <v>99.52562112486555</v>
      </c>
      <c r="L35" s="33">
        <f>G35/F35</f>
        <v>2.592774598440873</v>
      </c>
      <c r="M35" s="33">
        <f>G35/B35</f>
        <v>632.3157408321156</v>
      </c>
      <c r="N35" s="43"/>
      <c r="O35" s="43"/>
      <c r="P35" s="43"/>
      <c r="Q35" s="43"/>
      <c r="R35" s="43"/>
      <c r="S35" s="43"/>
      <c r="T35" s="43"/>
      <c r="U35" s="43"/>
      <c r="V35" s="43"/>
      <c r="W35" s="43"/>
      <c r="X35" s="43"/>
      <c r="Y35" s="43"/>
      <c r="Z35" s="43"/>
    </row>
    <row r="36" spans="1:26" ht="12">
      <c r="A36" s="67" t="s">
        <v>135</v>
      </c>
      <c r="B36" s="34">
        <f aca="true" t="shared" si="0" ref="B36:G36">SUM(B$21:B$22)</f>
        <v>8143.824</v>
      </c>
      <c r="C36" s="35">
        <f t="shared" si="0"/>
        <v>29</v>
      </c>
      <c r="D36" s="35">
        <f t="shared" si="0"/>
        <v>323</v>
      </c>
      <c r="E36" s="35">
        <f t="shared" si="0"/>
        <v>6383</v>
      </c>
      <c r="F36" s="35">
        <f t="shared" si="0"/>
        <v>210949</v>
      </c>
      <c r="G36" s="36">
        <f t="shared" si="0"/>
        <v>540070</v>
      </c>
      <c r="H36" s="33">
        <f>G36/G53*100</f>
        <v>2.3067196027216106</v>
      </c>
      <c r="I36" s="35">
        <f>SUM(I$21:I$22)</f>
        <v>274917</v>
      </c>
      <c r="J36" s="35">
        <f>SUM(J$21:J$22)</f>
        <v>265153</v>
      </c>
      <c r="K36" s="33">
        <f>I36/J36*100</f>
        <v>103.68240223569035</v>
      </c>
      <c r="L36" s="33">
        <f>G36/F36</f>
        <v>2.560192273961953</v>
      </c>
      <c r="M36" s="33">
        <f>G36/B36</f>
        <v>66.31651175172745</v>
      </c>
      <c r="N36" s="43"/>
      <c r="O36" s="43"/>
      <c r="P36" s="43"/>
      <c r="Q36" s="43"/>
      <c r="R36" s="43"/>
      <c r="S36" s="43"/>
      <c r="T36" s="43"/>
      <c r="U36" s="43"/>
      <c r="V36" s="43"/>
      <c r="W36" s="43"/>
      <c r="X36" s="43"/>
      <c r="Y36" s="43"/>
      <c r="Z36" s="43"/>
    </row>
    <row r="37" spans="1:26" ht="12">
      <c r="A37" s="14" t="s">
        <v>588</v>
      </c>
      <c r="B37" s="43"/>
      <c r="C37" s="43"/>
      <c r="D37" s="43"/>
      <c r="E37" s="43"/>
      <c r="F37" s="43"/>
      <c r="G37" s="43"/>
      <c r="H37" s="43"/>
      <c r="I37" s="43"/>
      <c r="J37" s="43"/>
      <c r="K37" s="43"/>
      <c r="L37" s="43"/>
      <c r="M37" s="43"/>
      <c r="N37" s="43"/>
      <c r="O37" s="43"/>
      <c r="P37" s="43"/>
      <c r="Q37" s="43"/>
      <c r="R37" s="43"/>
      <c r="S37" s="43"/>
      <c r="T37" s="43"/>
      <c r="U37" s="43"/>
      <c r="V37" s="43"/>
      <c r="W37" s="43"/>
      <c r="X37" s="43"/>
      <c r="Y37" s="43"/>
      <c r="Z37" s="43"/>
    </row>
    <row r="38" spans="1:26" ht="12">
      <c r="A38" s="14" t="s">
        <v>468</v>
      </c>
      <c r="B38" s="43"/>
      <c r="C38" s="43"/>
      <c r="D38" s="43"/>
      <c r="E38" s="43"/>
      <c r="F38" s="43"/>
      <c r="G38" s="43"/>
      <c r="H38" s="43"/>
      <c r="I38" s="43"/>
      <c r="J38" s="43"/>
      <c r="K38" s="43"/>
      <c r="L38" s="43"/>
      <c r="M38" s="43"/>
      <c r="N38" s="43"/>
      <c r="O38" s="43"/>
      <c r="P38" s="43"/>
      <c r="Q38" s="43"/>
      <c r="R38" s="43"/>
      <c r="S38" s="43"/>
      <c r="T38" s="43"/>
      <c r="U38" s="43"/>
      <c r="V38" s="43"/>
      <c r="W38" s="43"/>
      <c r="X38" s="43"/>
      <c r="Y38" s="43"/>
      <c r="Z38" s="43"/>
    </row>
    <row r="39" spans="1:26" ht="12">
      <c r="A39" s="14" t="s">
        <v>469</v>
      </c>
      <c r="B39" s="43"/>
      <c r="C39" s="43"/>
      <c r="D39" s="43"/>
      <c r="E39" s="43"/>
      <c r="F39" s="43"/>
      <c r="G39" s="43"/>
      <c r="H39" s="43"/>
      <c r="I39" s="43"/>
      <c r="J39" s="43"/>
      <c r="K39" s="43"/>
      <c r="L39" s="43"/>
      <c r="M39" s="43"/>
      <c r="N39" s="43"/>
      <c r="O39" s="43"/>
      <c r="P39" s="43"/>
      <c r="Q39" s="43"/>
      <c r="R39" s="43"/>
      <c r="S39" s="43"/>
      <c r="T39" s="43"/>
      <c r="U39" s="43"/>
      <c r="V39" s="43"/>
      <c r="W39" s="43"/>
      <c r="X39" s="43"/>
      <c r="Y39" s="43"/>
      <c r="Z39" s="43"/>
    </row>
    <row r="40" spans="1:26" ht="12">
      <c r="A40" s="14" t="s">
        <v>230</v>
      </c>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spans="1:26" ht="12">
      <c r="A41" s="80" t="s">
        <v>233</v>
      </c>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spans="1:26" ht="12">
      <c r="A42" s="80" t="s">
        <v>284</v>
      </c>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spans="1:26" ht="12">
      <c r="A43" s="80" t="s">
        <v>438</v>
      </c>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spans="1:26" ht="12">
      <c r="A44" s="80" t="s">
        <v>475</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26" ht="12">
      <c r="A45" s="108" t="s">
        <v>592</v>
      </c>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spans="1:41" s="113" customFormat="1" ht="12">
      <c r="A46" s="97" t="s">
        <v>603</v>
      </c>
      <c r="B46" s="111"/>
      <c r="C46" s="111"/>
      <c r="D46" s="111"/>
      <c r="E46" s="111"/>
      <c r="F46" s="111"/>
      <c r="G46" s="111"/>
      <c r="H46" s="111"/>
      <c r="I46" s="111"/>
      <c r="J46" s="111"/>
      <c r="K46" s="111"/>
      <c r="L46" s="111"/>
      <c r="M46" s="111"/>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row>
    <row r="47" spans="1:41" s="113" customFormat="1" ht="12">
      <c r="A47" s="97" t="s">
        <v>660</v>
      </c>
      <c r="B47" s="111"/>
      <c r="C47" s="111"/>
      <c r="D47" s="111"/>
      <c r="E47" s="111"/>
      <c r="F47" s="111"/>
      <c r="G47" s="111"/>
      <c r="H47" s="111"/>
      <c r="I47" s="111"/>
      <c r="J47" s="111"/>
      <c r="K47" s="111"/>
      <c r="L47" s="111"/>
      <c r="M47" s="111"/>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row>
    <row r="48" spans="1:41" s="113" customFormat="1" ht="12">
      <c r="A48" s="97" t="s">
        <v>616</v>
      </c>
      <c r="B48" s="111"/>
      <c r="C48" s="111"/>
      <c r="D48" s="111"/>
      <c r="E48" s="111"/>
      <c r="F48" s="111"/>
      <c r="G48" s="111"/>
      <c r="H48" s="111"/>
      <c r="I48" s="111"/>
      <c r="J48" s="111"/>
      <c r="K48" s="111"/>
      <c r="L48" s="111"/>
      <c r="M48" s="111"/>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row>
    <row r="49" spans="1:41" s="113" customFormat="1" ht="12">
      <c r="A49" s="97" t="s">
        <v>628</v>
      </c>
      <c r="B49" s="111"/>
      <c r="C49" s="111"/>
      <c r="D49" s="111"/>
      <c r="E49" s="111"/>
      <c r="F49" s="111"/>
      <c r="G49" s="111"/>
      <c r="H49" s="111"/>
      <c r="I49" s="111"/>
      <c r="J49" s="111"/>
      <c r="K49" s="111"/>
      <c r="L49" s="111"/>
      <c r="M49" s="111"/>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row>
    <row r="50" spans="1:13" ht="12">
      <c r="A50" s="152" t="s">
        <v>231</v>
      </c>
      <c r="B50" s="153"/>
      <c r="C50" s="153"/>
      <c r="D50" s="153"/>
      <c r="E50" s="153"/>
      <c r="F50" s="153"/>
      <c r="G50" s="153"/>
      <c r="H50" s="153"/>
      <c r="I50" s="153"/>
      <c r="J50" s="153"/>
      <c r="K50" s="153"/>
      <c r="L50" s="153"/>
      <c r="M50" s="153"/>
    </row>
    <row r="51" spans="1:13" ht="12">
      <c r="A51" s="76" t="s">
        <v>139</v>
      </c>
      <c r="B51" s="43"/>
      <c r="C51" s="43"/>
      <c r="D51" s="43"/>
      <c r="F51" s="43"/>
      <c r="G51" s="43"/>
      <c r="H51" s="43"/>
      <c r="I51" s="43"/>
      <c r="J51" s="43"/>
      <c r="K51" s="43"/>
      <c r="L51" s="43"/>
      <c r="M51" s="43"/>
    </row>
    <row r="52" ht="12">
      <c r="A52" s="82"/>
    </row>
    <row r="53" spans="5:7" ht="12" customHeight="1" hidden="1">
      <c r="E53" s="43">
        <f>E5-SUM(E12,E27,E6:E11,E30:E31)</f>
        <v>0</v>
      </c>
      <c r="G53" s="43">
        <f>SUM(G33:G36)</f>
        <v>23412902</v>
      </c>
    </row>
    <row r="54" spans="1:13" ht="12" customHeight="1" hidden="1">
      <c r="A54" s="82" t="s">
        <v>429</v>
      </c>
      <c r="B54" s="43">
        <f aca="true" t="shared" si="1" ref="B54:J54">B5-SUM(B12,B27,B6:B11,B30:B31)</f>
        <v>0</v>
      </c>
      <c r="C54" s="43">
        <f t="shared" si="1"/>
        <v>0</v>
      </c>
      <c r="D54" s="43">
        <f>D5-SUM(D12,D27,D6:D11,D30:D31)</f>
        <v>0</v>
      </c>
      <c r="E54" s="43">
        <f>E5-SUM(E12,E27,E6:E11,E30:E31)</f>
        <v>0</v>
      </c>
      <c r="F54" s="43">
        <f t="shared" si="1"/>
        <v>0</v>
      </c>
      <c r="G54" s="43">
        <f t="shared" si="1"/>
        <v>0</v>
      </c>
      <c r="H54" s="126">
        <f t="shared" si="1"/>
        <v>-0.009999999999990905</v>
      </c>
      <c r="I54" s="43">
        <f t="shared" si="1"/>
        <v>0</v>
      </c>
      <c r="J54" s="43">
        <f t="shared" si="1"/>
        <v>0</v>
      </c>
      <c r="K54" s="43"/>
      <c r="L54" s="43"/>
      <c r="M54" s="43"/>
    </row>
    <row r="55" spans="1:13" s="83" customFormat="1" ht="12" customHeight="1" hidden="1">
      <c r="A55" s="98" t="s">
        <v>430</v>
      </c>
      <c r="B55" s="85">
        <f aca="true" t="shared" si="2" ref="B55:J55">B12-SUM(B13:B26)</f>
        <v>0</v>
      </c>
      <c r="C55" s="85">
        <f t="shared" si="2"/>
        <v>0</v>
      </c>
      <c r="D55" s="85">
        <f t="shared" si="2"/>
        <v>0</v>
      </c>
      <c r="E55" s="85">
        <f>E12-SUM(E13:E26)</f>
        <v>0</v>
      </c>
      <c r="F55" s="85">
        <f t="shared" si="2"/>
        <v>0</v>
      </c>
      <c r="G55" s="85">
        <f t="shared" si="2"/>
        <v>0</v>
      </c>
      <c r="H55" s="87">
        <f>H12-SUM(H13:H26)</f>
        <v>0</v>
      </c>
      <c r="I55" s="85">
        <f t="shared" si="2"/>
        <v>0</v>
      </c>
      <c r="J55" s="85">
        <f t="shared" si="2"/>
        <v>0</v>
      </c>
      <c r="K55" s="85"/>
      <c r="L55" s="85"/>
      <c r="M55" s="85"/>
    </row>
    <row r="56" spans="1:13" ht="12" customHeight="1" hidden="1">
      <c r="A56" s="82" t="s">
        <v>431</v>
      </c>
      <c r="B56" s="43">
        <f aca="true" t="shared" si="3" ref="B56:H56">B27-SUM(B28:B29)</f>
        <v>0</v>
      </c>
      <c r="C56" s="43">
        <f t="shared" si="3"/>
        <v>0</v>
      </c>
      <c r="D56" s="43">
        <f t="shared" si="3"/>
        <v>0</v>
      </c>
      <c r="E56" s="43">
        <f>E27-SUM(E28:E29)</f>
        <v>0</v>
      </c>
      <c r="F56" s="43">
        <f t="shared" si="3"/>
        <v>0</v>
      </c>
      <c r="G56" s="43">
        <f t="shared" si="3"/>
        <v>0</v>
      </c>
      <c r="H56" s="128">
        <f t="shared" si="3"/>
        <v>-0.009999999999999898</v>
      </c>
      <c r="I56" s="43">
        <f>I27-SUM(I28:I29)</f>
        <v>0</v>
      </c>
      <c r="J56" s="43">
        <f>J27-SUM(J28:J29)</f>
        <v>0</v>
      </c>
      <c r="K56" s="43"/>
      <c r="L56" s="43"/>
      <c r="M56" s="43"/>
    </row>
    <row r="57" spans="1:13" ht="12" customHeight="1" hidden="1">
      <c r="A57" s="82" t="s">
        <v>432</v>
      </c>
      <c r="B57" s="43">
        <f>B5-'年月monthly'!B260</f>
        <v>0</v>
      </c>
      <c r="C57" s="43">
        <f>C5-'年月monthly'!C260</f>
        <v>0</v>
      </c>
      <c r="D57" s="43">
        <f>D5-'年月monthly'!D260</f>
        <v>0</v>
      </c>
      <c r="E57" s="43">
        <f>E5-'年月monthly'!E260</f>
        <v>67</v>
      </c>
      <c r="F57" s="43">
        <f>F5-'年月monthly'!F260</f>
        <v>90993</v>
      </c>
      <c r="G57" s="43">
        <f>G5-'年月monthly'!G260</f>
        <v>-36650</v>
      </c>
      <c r="H57" s="43"/>
      <c r="I57" s="43">
        <f>I5-'年月monthly'!I260</f>
        <v>-27398</v>
      </c>
      <c r="J57" s="43">
        <f>J5-'年月monthly'!J260</f>
        <v>-9252</v>
      </c>
      <c r="K57" s="43">
        <f>K5-'年月monthly'!K260</f>
        <v>-0.14999999999999147</v>
      </c>
      <c r="L57" s="43">
        <f>L5-'年月monthly'!L260</f>
        <v>-0.029999999999999805</v>
      </c>
      <c r="M57" s="43">
        <f>M5-'年月monthly'!M260</f>
        <v>-1.0100000000001046</v>
      </c>
    </row>
    <row r="58" spans="2:13" ht="12">
      <c r="B58" s="89"/>
      <c r="C58" s="89"/>
      <c r="D58" s="89"/>
      <c r="E58" s="88"/>
      <c r="F58" s="89"/>
      <c r="G58" s="89"/>
      <c r="H58" s="89"/>
      <c r="I58" s="89"/>
      <c r="J58" s="89"/>
      <c r="K58" s="89"/>
      <c r="L58" s="89"/>
      <c r="M58" s="89"/>
    </row>
    <row r="61" spans="2:13" ht="12">
      <c r="B61" s="88"/>
      <c r="C61" s="88"/>
      <c r="D61" s="88"/>
      <c r="F61" s="88"/>
      <c r="G61" s="88"/>
      <c r="H61" s="88"/>
      <c r="I61" s="88"/>
      <c r="J61" s="88"/>
      <c r="K61" s="88"/>
      <c r="L61" s="88"/>
      <c r="M61" s="88"/>
    </row>
  </sheetData>
  <sheetProtection/>
  <mergeCells count="4">
    <mergeCell ref="A1:M1"/>
    <mergeCell ref="A2:M2"/>
    <mergeCell ref="A32:M32"/>
    <mergeCell ref="A50:M50"/>
  </mergeCells>
  <conditionalFormatting sqref="B54:M57">
    <cfRule type="cellIs" priority="2" dxfId="20" operator="notEqual" stopIfTrue="1">
      <formula>0</formula>
    </cfRule>
  </conditionalFormatting>
  <conditionalFormatting sqref="E53">
    <cfRule type="cellIs" priority="1" dxfId="20" operator="notEqual" stopIfTrue="1">
      <formula>0</formula>
    </cfRule>
  </conditionalFormatting>
  <printOptions/>
  <pageMargins left="0.3937007874015748" right="0.3937007874015748" top="0.984251968503937" bottom="0.984251968503937" header="0.5118110236220472" footer="0.5118110236220472"/>
  <pageSetup fitToHeight="1" fitToWidth="1" horizontalDpi="1200" verticalDpi="1200" orientation="landscape" paperSize="9" scale="96" r:id="rId3"/>
  <legacyDrawing r:id="rId2"/>
</worksheet>
</file>

<file path=xl/worksheets/sheet20.xml><?xml version="1.0" encoding="utf-8"?>
<worksheet xmlns="http://schemas.openxmlformats.org/spreadsheetml/2006/main" xmlns:r="http://schemas.openxmlformats.org/officeDocument/2006/relationships">
  <sheetPr>
    <pageSetUpPr fitToPage="1"/>
  </sheetPr>
  <dimension ref="A1:AJ47"/>
  <sheetViews>
    <sheetView zoomScalePageLayoutView="0" workbookViewId="0" topLeftCell="A1">
      <selection activeCell="A2" sqref="A2:M2"/>
    </sheetView>
  </sheetViews>
  <sheetFormatPr defaultColWidth="9.33203125" defaultRowHeight="12"/>
  <cols>
    <col min="1" max="1" width="24" style="14" customWidth="1"/>
    <col min="2" max="2" width="11.16015625" style="0" customWidth="1"/>
    <col min="3" max="3" width="11.83203125" style="0" customWidth="1"/>
    <col min="4" max="4" width="9.66015625" style="0" customWidth="1"/>
    <col min="5" max="5" width="10" style="0" customWidth="1"/>
    <col min="6" max="6" width="9.66015625" style="0" customWidth="1"/>
    <col min="7" max="7" width="12" style="0" customWidth="1"/>
    <col min="8" max="8" width="10.66015625" style="0" customWidth="1"/>
    <col min="9" max="9" width="10.5" style="0" customWidth="1"/>
    <col min="10" max="10" width="10.16015625" style="0" customWidth="1"/>
    <col min="11" max="11" width="10.66015625" style="0" customWidth="1"/>
    <col min="12" max="12" width="12.5" style="0" customWidth="1"/>
    <col min="13" max="13" width="16.33203125" style="0" customWidth="1"/>
  </cols>
  <sheetData>
    <row r="1" spans="1:13" s="50" customFormat="1" ht="24.75" customHeight="1">
      <c r="A1" s="147" t="s">
        <v>142</v>
      </c>
      <c r="B1" s="147"/>
      <c r="C1" s="147"/>
      <c r="D1" s="147"/>
      <c r="E1" s="147"/>
      <c r="F1" s="147"/>
      <c r="G1" s="147"/>
      <c r="H1" s="147"/>
      <c r="I1" s="147"/>
      <c r="J1" s="147"/>
      <c r="K1" s="147"/>
      <c r="L1" s="147"/>
      <c r="M1" s="147"/>
    </row>
    <row r="2" spans="1:13" s="50" customFormat="1" ht="12" customHeight="1">
      <c r="A2" s="148" t="s">
        <v>138</v>
      </c>
      <c r="B2" s="154"/>
      <c r="C2" s="154"/>
      <c r="D2" s="154"/>
      <c r="E2" s="154"/>
      <c r="F2" s="154"/>
      <c r="G2" s="154"/>
      <c r="H2" s="154"/>
      <c r="I2" s="154"/>
      <c r="J2" s="154"/>
      <c r="K2" s="154"/>
      <c r="L2" s="154"/>
      <c r="M2" s="154"/>
    </row>
    <row r="3" spans="1:13" s="1" customFormat="1" ht="38.25" customHeight="1">
      <c r="A3" s="55" t="s">
        <v>12</v>
      </c>
      <c r="B3" s="55" t="s">
        <v>0</v>
      </c>
      <c r="C3" s="56" t="s">
        <v>13</v>
      </c>
      <c r="D3" s="56" t="s">
        <v>14</v>
      </c>
      <c r="E3" s="114" t="s">
        <v>594</v>
      </c>
      <c r="F3" s="55" t="s">
        <v>15</v>
      </c>
      <c r="G3" s="55" t="s">
        <v>16</v>
      </c>
      <c r="H3" s="55" t="s">
        <v>17</v>
      </c>
      <c r="I3" s="55" t="s">
        <v>18</v>
      </c>
      <c r="J3" s="55" t="s">
        <v>19</v>
      </c>
      <c r="K3" s="56" t="s">
        <v>20</v>
      </c>
      <c r="L3" s="56" t="s">
        <v>21</v>
      </c>
      <c r="M3" s="56" t="s">
        <v>22</v>
      </c>
    </row>
    <row r="4" spans="1:13" s="59" customFormat="1" ht="45.75" customHeight="1">
      <c r="A4" s="58" t="s">
        <v>128</v>
      </c>
      <c r="B4" s="58" t="s">
        <v>171</v>
      </c>
      <c r="C4" s="58" t="s">
        <v>80</v>
      </c>
      <c r="D4" s="58" t="s">
        <v>81</v>
      </c>
      <c r="E4" s="115" t="s">
        <v>600</v>
      </c>
      <c r="F4" s="58" t="s">
        <v>82</v>
      </c>
      <c r="G4" s="58" t="s">
        <v>83</v>
      </c>
      <c r="H4" s="72" t="s">
        <v>286</v>
      </c>
      <c r="I4" s="58" t="s">
        <v>85</v>
      </c>
      <c r="J4" s="58" t="s">
        <v>86</v>
      </c>
      <c r="K4" s="58" t="s">
        <v>87</v>
      </c>
      <c r="L4" s="52" t="s">
        <v>289</v>
      </c>
      <c r="M4" s="58" t="s">
        <v>172</v>
      </c>
    </row>
    <row r="5" spans="1:13" s="15" customFormat="1" ht="18" customHeight="1">
      <c r="A5" s="4" t="s">
        <v>124</v>
      </c>
      <c r="B5" s="5">
        <v>36188.0354</v>
      </c>
      <c r="C5" s="6">
        <v>369</v>
      </c>
      <c r="D5" s="6">
        <v>7809</v>
      </c>
      <c r="E5" s="6">
        <v>146266</v>
      </c>
      <c r="F5" s="6">
        <v>6925019</v>
      </c>
      <c r="G5" s="6">
        <v>22520776</v>
      </c>
      <c r="H5" s="7">
        <v>100</v>
      </c>
      <c r="I5" s="6">
        <v>11485409</v>
      </c>
      <c r="J5" s="6">
        <v>11035367</v>
      </c>
      <c r="K5" s="7">
        <v>104.08</v>
      </c>
      <c r="L5" s="7">
        <v>3.25</v>
      </c>
      <c r="M5" s="7">
        <v>622.33</v>
      </c>
    </row>
    <row r="6" spans="1:26" s="9" customFormat="1" ht="12">
      <c r="A6" s="64" t="s">
        <v>125</v>
      </c>
      <c r="B6" s="23">
        <v>36006.1794</v>
      </c>
      <c r="C6" s="24">
        <v>359</v>
      </c>
      <c r="D6" s="24">
        <v>7750</v>
      </c>
      <c r="E6" s="24">
        <v>145385</v>
      </c>
      <c r="F6" s="24">
        <v>6904466</v>
      </c>
      <c r="G6" s="24">
        <v>22453080</v>
      </c>
      <c r="H6" s="25">
        <v>99.7</v>
      </c>
      <c r="I6" s="24">
        <v>11449662</v>
      </c>
      <c r="J6" s="24">
        <v>11003418</v>
      </c>
      <c r="K6" s="25">
        <v>104.06</v>
      </c>
      <c r="L6" s="25">
        <v>3.25</v>
      </c>
      <c r="M6" s="25">
        <v>623.59</v>
      </c>
      <c r="N6" s="8"/>
      <c r="O6" s="8"/>
      <c r="P6" s="8"/>
      <c r="Q6" s="8"/>
      <c r="R6" s="8"/>
      <c r="S6" s="8"/>
      <c r="T6" s="8"/>
      <c r="U6" s="8"/>
      <c r="V6" s="8"/>
      <c r="W6" s="8"/>
      <c r="X6" s="8"/>
      <c r="Y6" s="8"/>
      <c r="Z6" s="8"/>
    </row>
    <row r="7" spans="1:26" ht="12">
      <c r="A7" s="64" t="s">
        <v>169</v>
      </c>
      <c r="B7" s="23">
        <v>35580.7768</v>
      </c>
      <c r="C7" s="24">
        <v>336</v>
      </c>
      <c r="D7" s="24">
        <v>6838</v>
      </c>
      <c r="E7" s="24">
        <v>126679</v>
      </c>
      <c r="F7" s="24">
        <v>5478034</v>
      </c>
      <c r="G7" s="24">
        <v>18301714</v>
      </c>
      <c r="H7" s="25">
        <v>81.27</v>
      </c>
      <c r="I7" s="24">
        <v>9387976</v>
      </c>
      <c r="J7" s="24">
        <v>8913738</v>
      </c>
      <c r="K7" s="25">
        <v>105.32</v>
      </c>
      <c r="L7" s="25">
        <v>3.34</v>
      </c>
      <c r="M7" s="25">
        <v>514.37</v>
      </c>
      <c r="N7" s="3"/>
      <c r="O7" s="3"/>
      <c r="P7" s="3"/>
      <c r="Q7" s="3"/>
      <c r="R7" s="3"/>
      <c r="S7" s="3"/>
      <c r="T7" s="3"/>
      <c r="U7" s="3"/>
      <c r="V7" s="3"/>
      <c r="W7" s="3"/>
      <c r="X7" s="3"/>
      <c r="Y7" s="3"/>
      <c r="Z7" s="3"/>
    </row>
    <row r="8" spans="1:26" ht="12">
      <c r="A8" s="54" t="s">
        <v>143</v>
      </c>
      <c r="B8" s="10">
        <v>2052.5667</v>
      </c>
      <c r="C8" s="11">
        <v>29</v>
      </c>
      <c r="D8" s="11">
        <v>1013</v>
      </c>
      <c r="E8" s="11">
        <v>21425</v>
      </c>
      <c r="F8" s="11">
        <v>1190778</v>
      </c>
      <c r="G8" s="11">
        <v>3641446</v>
      </c>
      <c r="H8" s="12">
        <v>16.17</v>
      </c>
      <c r="I8" s="11">
        <v>1834806</v>
      </c>
      <c r="J8" s="11">
        <v>1806640</v>
      </c>
      <c r="K8" s="12">
        <v>101.56</v>
      </c>
      <c r="L8" s="12">
        <v>3.06</v>
      </c>
      <c r="M8" s="12">
        <v>1774.09</v>
      </c>
      <c r="N8" s="3"/>
      <c r="O8" s="3"/>
      <c r="P8" s="3"/>
      <c r="Q8" s="3"/>
      <c r="R8" s="3"/>
      <c r="S8" s="3"/>
      <c r="T8" s="3"/>
      <c r="U8" s="3"/>
      <c r="V8" s="3"/>
      <c r="W8" s="3"/>
      <c r="X8" s="3"/>
      <c r="Y8" s="3"/>
      <c r="Z8" s="3"/>
    </row>
    <row r="9" spans="1:26" ht="12">
      <c r="A9" s="54" t="s">
        <v>144</v>
      </c>
      <c r="B9" s="10">
        <v>2143.6251</v>
      </c>
      <c r="C9" s="11">
        <v>12</v>
      </c>
      <c r="D9" s="11">
        <v>237</v>
      </c>
      <c r="E9" s="11">
        <v>3715</v>
      </c>
      <c r="F9" s="11">
        <v>135914</v>
      </c>
      <c r="G9" s="11">
        <v>464107</v>
      </c>
      <c r="H9" s="12">
        <v>2.06</v>
      </c>
      <c r="I9" s="11">
        <v>239410</v>
      </c>
      <c r="J9" s="11">
        <v>224697</v>
      </c>
      <c r="K9" s="12">
        <v>106.55</v>
      </c>
      <c r="L9" s="12">
        <v>3.41</v>
      </c>
      <c r="M9" s="12">
        <v>216.51</v>
      </c>
      <c r="N9" s="3"/>
      <c r="O9" s="3"/>
      <c r="P9" s="3"/>
      <c r="Q9" s="3"/>
      <c r="R9" s="3"/>
      <c r="S9" s="3"/>
      <c r="T9" s="3"/>
      <c r="U9" s="3"/>
      <c r="V9" s="3"/>
      <c r="W9" s="3"/>
      <c r="X9" s="3"/>
      <c r="Y9" s="3"/>
      <c r="Z9" s="3"/>
    </row>
    <row r="10" spans="1:26" ht="12">
      <c r="A10" s="54" t="s">
        <v>145</v>
      </c>
      <c r="B10" s="10">
        <v>1220.954</v>
      </c>
      <c r="C10" s="11">
        <v>13</v>
      </c>
      <c r="D10" s="11">
        <v>461</v>
      </c>
      <c r="E10" s="11">
        <v>10707</v>
      </c>
      <c r="F10" s="11">
        <v>537659</v>
      </c>
      <c r="G10" s="11">
        <v>1792603</v>
      </c>
      <c r="H10" s="12">
        <v>7.96</v>
      </c>
      <c r="I10" s="11">
        <v>918152</v>
      </c>
      <c r="J10" s="11">
        <v>874451</v>
      </c>
      <c r="K10" s="12">
        <v>105</v>
      </c>
      <c r="L10" s="12">
        <v>3.33</v>
      </c>
      <c r="M10" s="12">
        <v>1468.2</v>
      </c>
      <c r="N10" s="3"/>
      <c r="O10" s="3"/>
      <c r="P10" s="3"/>
      <c r="Q10" s="3"/>
      <c r="R10" s="3"/>
      <c r="S10" s="3"/>
      <c r="T10" s="3"/>
      <c r="U10" s="3"/>
      <c r="V10" s="3"/>
      <c r="W10" s="3"/>
      <c r="X10" s="3"/>
      <c r="Y10" s="3"/>
      <c r="Z10" s="3"/>
    </row>
    <row r="11" spans="1:26" ht="12">
      <c r="A11" s="54" t="s">
        <v>146</v>
      </c>
      <c r="B11" s="10">
        <v>1427.5931</v>
      </c>
      <c r="C11" s="11">
        <v>13</v>
      </c>
      <c r="D11" s="11">
        <v>182</v>
      </c>
      <c r="E11" s="11">
        <v>2942</v>
      </c>
      <c r="F11" s="11">
        <v>123262</v>
      </c>
      <c r="G11" s="11">
        <v>452679</v>
      </c>
      <c r="H11" s="12">
        <v>2.01</v>
      </c>
      <c r="I11" s="11">
        <v>236323</v>
      </c>
      <c r="J11" s="11">
        <v>216356</v>
      </c>
      <c r="K11" s="12">
        <v>109.23</v>
      </c>
      <c r="L11" s="12">
        <v>3.67</v>
      </c>
      <c r="M11" s="12">
        <v>317.09</v>
      </c>
      <c r="N11" s="3"/>
      <c r="O11" s="3"/>
      <c r="P11" s="3"/>
      <c r="Q11" s="3"/>
      <c r="R11" s="3"/>
      <c r="S11" s="3"/>
      <c r="T11" s="3"/>
      <c r="U11" s="3"/>
      <c r="V11" s="3"/>
      <c r="W11" s="3"/>
      <c r="X11" s="3"/>
      <c r="Y11" s="3"/>
      <c r="Z11" s="3"/>
    </row>
    <row r="12" spans="1:26" ht="12">
      <c r="A12" s="54" t="s">
        <v>147</v>
      </c>
      <c r="B12" s="10">
        <v>1820.3149</v>
      </c>
      <c r="C12" s="11">
        <v>18</v>
      </c>
      <c r="D12" s="11">
        <v>267</v>
      </c>
      <c r="E12" s="11">
        <v>4509</v>
      </c>
      <c r="F12" s="11">
        <v>150845</v>
      </c>
      <c r="G12" s="11">
        <v>560766</v>
      </c>
      <c r="H12" s="12">
        <v>2.49</v>
      </c>
      <c r="I12" s="11">
        <v>294175</v>
      </c>
      <c r="J12" s="11">
        <v>266591</v>
      </c>
      <c r="K12" s="12">
        <v>110.35</v>
      </c>
      <c r="L12" s="12">
        <v>3.72</v>
      </c>
      <c r="M12" s="12">
        <v>308.06</v>
      </c>
      <c r="N12" s="3"/>
      <c r="O12" s="3"/>
      <c r="P12" s="3"/>
      <c r="Q12" s="3"/>
      <c r="R12" s="3"/>
      <c r="S12" s="3"/>
      <c r="T12" s="3"/>
      <c r="U12" s="3"/>
      <c r="V12" s="3"/>
      <c r="W12" s="3"/>
      <c r="X12" s="3"/>
      <c r="Y12" s="3"/>
      <c r="Z12" s="3"/>
    </row>
    <row r="13" spans="1:26" ht="12">
      <c r="A13" s="54" t="s">
        <v>148</v>
      </c>
      <c r="B13" s="10">
        <v>2051.4712</v>
      </c>
      <c r="C13" s="11">
        <v>21</v>
      </c>
      <c r="D13" s="11">
        <v>389</v>
      </c>
      <c r="E13" s="11">
        <v>7324</v>
      </c>
      <c r="F13" s="11">
        <v>408919</v>
      </c>
      <c r="G13" s="11">
        <v>1511789</v>
      </c>
      <c r="H13" s="12">
        <v>6.71</v>
      </c>
      <c r="I13" s="11">
        <v>774564</v>
      </c>
      <c r="J13" s="11">
        <v>737225</v>
      </c>
      <c r="K13" s="12">
        <v>105.06</v>
      </c>
      <c r="L13" s="12">
        <v>3.7</v>
      </c>
      <c r="M13" s="12">
        <v>736.93</v>
      </c>
      <c r="N13" s="3"/>
      <c r="O13" s="3"/>
      <c r="P13" s="3"/>
      <c r="Q13" s="3"/>
      <c r="R13" s="3"/>
      <c r="S13" s="3"/>
      <c r="T13" s="3"/>
      <c r="U13" s="3"/>
      <c r="V13" s="3"/>
      <c r="W13" s="3"/>
      <c r="X13" s="3"/>
      <c r="Y13" s="3"/>
      <c r="Z13" s="3"/>
    </row>
    <row r="14" spans="1:26" ht="12">
      <c r="A14" s="54" t="s">
        <v>149</v>
      </c>
      <c r="B14" s="10">
        <v>1074.396</v>
      </c>
      <c r="C14" s="11">
        <v>26</v>
      </c>
      <c r="D14" s="11">
        <v>588</v>
      </c>
      <c r="E14" s="11">
        <v>8969</v>
      </c>
      <c r="F14" s="11">
        <v>327530</v>
      </c>
      <c r="G14" s="11">
        <v>1316179</v>
      </c>
      <c r="H14" s="12">
        <v>5.84</v>
      </c>
      <c r="I14" s="11">
        <v>681436</v>
      </c>
      <c r="J14" s="11">
        <v>634743</v>
      </c>
      <c r="K14" s="12">
        <v>107.36</v>
      </c>
      <c r="L14" s="12">
        <v>4.02</v>
      </c>
      <c r="M14" s="12">
        <v>1225.04</v>
      </c>
      <c r="N14" s="3"/>
      <c r="O14" s="3"/>
      <c r="P14" s="3"/>
      <c r="Q14" s="3"/>
      <c r="R14" s="3"/>
      <c r="S14" s="3"/>
      <c r="T14" s="3"/>
      <c r="U14" s="3"/>
      <c r="V14" s="3"/>
      <c r="W14" s="3"/>
      <c r="X14" s="3"/>
      <c r="Y14" s="3"/>
      <c r="Z14" s="3"/>
    </row>
    <row r="15" spans="1:26" ht="12">
      <c r="A15" s="54" t="s">
        <v>150</v>
      </c>
      <c r="B15" s="10">
        <v>4106.436</v>
      </c>
      <c r="C15" s="11">
        <v>13</v>
      </c>
      <c r="D15" s="11">
        <v>261</v>
      </c>
      <c r="E15" s="11">
        <v>4256</v>
      </c>
      <c r="F15" s="11">
        <v>155312</v>
      </c>
      <c r="G15" s="11">
        <v>541292</v>
      </c>
      <c r="H15" s="12">
        <v>2.4</v>
      </c>
      <c r="I15" s="11">
        <v>282173</v>
      </c>
      <c r="J15" s="11">
        <v>259119</v>
      </c>
      <c r="K15" s="12">
        <v>108.9</v>
      </c>
      <c r="L15" s="12">
        <v>3.49</v>
      </c>
      <c r="M15" s="12">
        <v>131.82</v>
      </c>
      <c r="N15" s="3"/>
      <c r="O15" s="3"/>
      <c r="P15" s="3"/>
      <c r="Q15" s="3"/>
      <c r="R15" s="3"/>
      <c r="S15" s="3"/>
      <c r="T15" s="3"/>
      <c r="U15" s="3"/>
      <c r="V15" s="3"/>
      <c r="W15" s="3"/>
      <c r="X15" s="3"/>
      <c r="Y15" s="3"/>
      <c r="Z15" s="3"/>
    </row>
    <row r="16" spans="1:26" ht="12">
      <c r="A16" s="54" t="s">
        <v>151</v>
      </c>
      <c r="B16" s="10">
        <v>1290.8351</v>
      </c>
      <c r="C16" s="11">
        <v>20</v>
      </c>
      <c r="D16" s="11">
        <v>387</v>
      </c>
      <c r="E16" s="11">
        <v>6312</v>
      </c>
      <c r="F16" s="11">
        <v>205823</v>
      </c>
      <c r="G16" s="11">
        <v>742797</v>
      </c>
      <c r="H16" s="12">
        <v>3.3</v>
      </c>
      <c r="I16" s="11">
        <v>391492</v>
      </c>
      <c r="J16" s="11">
        <v>351305</v>
      </c>
      <c r="K16" s="12">
        <v>111.44</v>
      </c>
      <c r="L16" s="12">
        <v>3.61</v>
      </c>
      <c r="M16" s="12">
        <v>575.44</v>
      </c>
      <c r="N16" s="3"/>
      <c r="O16" s="3"/>
      <c r="P16" s="3"/>
      <c r="Q16" s="3"/>
      <c r="R16" s="3"/>
      <c r="S16" s="3"/>
      <c r="T16" s="3"/>
      <c r="U16" s="3"/>
      <c r="V16" s="3"/>
      <c r="W16" s="3"/>
      <c r="X16" s="3"/>
      <c r="Y16" s="3"/>
      <c r="Z16" s="3"/>
    </row>
    <row r="17" spans="1:26" ht="12">
      <c r="A17" s="54" t="s">
        <v>152</v>
      </c>
      <c r="B17" s="10">
        <v>1901.6725</v>
      </c>
      <c r="C17" s="11">
        <v>18</v>
      </c>
      <c r="D17" s="11">
        <v>357</v>
      </c>
      <c r="E17" s="11">
        <v>5293</v>
      </c>
      <c r="F17" s="11">
        <v>158808</v>
      </c>
      <c r="G17" s="11">
        <v>562394</v>
      </c>
      <c r="H17" s="12">
        <v>2.5</v>
      </c>
      <c r="I17" s="11">
        <v>296380</v>
      </c>
      <c r="J17" s="11">
        <v>266014</v>
      </c>
      <c r="K17" s="12">
        <v>111.42</v>
      </c>
      <c r="L17" s="12">
        <v>3.54</v>
      </c>
      <c r="M17" s="12">
        <v>295.74</v>
      </c>
      <c r="N17" s="3"/>
      <c r="O17" s="3"/>
      <c r="P17" s="3"/>
      <c r="Q17" s="3"/>
      <c r="R17" s="3"/>
      <c r="S17" s="3"/>
      <c r="T17" s="3"/>
      <c r="U17" s="3"/>
      <c r="V17" s="3"/>
      <c r="W17" s="3"/>
      <c r="X17" s="3"/>
      <c r="Y17" s="3"/>
      <c r="Z17" s="3"/>
    </row>
    <row r="18" spans="1:26" ht="12">
      <c r="A18" s="54" t="s">
        <v>153</v>
      </c>
      <c r="B18" s="10">
        <v>2016.0075</v>
      </c>
      <c r="C18" s="11">
        <v>31</v>
      </c>
      <c r="D18" s="11">
        <v>533</v>
      </c>
      <c r="E18" s="11">
        <v>9682</v>
      </c>
      <c r="F18" s="11">
        <v>332623</v>
      </c>
      <c r="G18" s="11">
        <v>1107583</v>
      </c>
      <c r="H18" s="12">
        <v>4.92</v>
      </c>
      <c r="I18" s="11">
        <v>571470</v>
      </c>
      <c r="J18" s="11">
        <v>536113</v>
      </c>
      <c r="K18" s="12">
        <v>106.6</v>
      </c>
      <c r="L18" s="12">
        <v>3.33</v>
      </c>
      <c r="M18" s="12">
        <v>549.39</v>
      </c>
      <c r="N18" s="3"/>
      <c r="O18" s="3"/>
      <c r="P18" s="3"/>
      <c r="Q18" s="3"/>
      <c r="R18" s="3"/>
      <c r="S18" s="3"/>
      <c r="T18" s="3"/>
      <c r="U18" s="3"/>
      <c r="V18" s="3"/>
      <c r="W18" s="3"/>
      <c r="X18" s="3"/>
      <c r="Y18" s="3"/>
      <c r="Z18" s="3"/>
    </row>
    <row r="19" spans="1:26" ht="12">
      <c r="A19" s="54" t="s">
        <v>154</v>
      </c>
      <c r="B19" s="10">
        <v>2792.6642</v>
      </c>
      <c r="C19" s="11">
        <v>27</v>
      </c>
      <c r="D19" s="11">
        <v>447</v>
      </c>
      <c r="E19" s="11">
        <v>9384</v>
      </c>
      <c r="F19" s="11">
        <v>386510</v>
      </c>
      <c r="G19" s="11">
        <v>1233395</v>
      </c>
      <c r="H19" s="12">
        <v>5.48</v>
      </c>
      <c r="I19" s="11">
        <v>639834</v>
      </c>
      <c r="J19" s="11">
        <v>593561</v>
      </c>
      <c r="K19" s="12">
        <v>107.8</v>
      </c>
      <c r="L19" s="12">
        <v>3.19</v>
      </c>
      <c r="M19" s="12">
        <v>441.66</v>
      </c>
      <c r="N19" s="3"/>
      <c r="O19" s="3"/>
      <c r="P19" s="3"/>
      <c r="Q19" s="3"/>
      <c r="R19" s="3"/>
      <c r="S19" s="3"/>
      <c r="T19" s="3"/>
      <c r="U19" s="3"/>
      <c r="V19" s="3"/>
      <c r="W19" s="3"/>
      <c r="X19" s="3"/>
      <c r="Y19" s="3"/>
      <c r="Z19" s="3"/>
    </row>
    <row r="20" spans="1:26" ht="12">
      <c r="A20" s="54" t="s">
        <v>155</v>
      </c>
      <c r="B20" s="10">
        <v>2775.6003</v>
      </c>
      <c r="C20" s="11">
        <v>33</v>
      </c>
      <c r="D20" s="11">
        <v>464</v>
      </c>
      <c r="E20" s="11">
        <v>7421</v>
      </c>
      <c r="F20" s="11">
        <v>253884</v>
      </c>
      <c r="G20" s="11">
        <v>906178</v>
      </c>
      <c r="H20" s="12">
        <v>4.02</v>
      </c>
      <c r="I20" s="11">
        <v>471880</v>
      </c>
      <c r="J20" s="11">
        <v>434298</v>
      </c>
      <c r="K20" s="12">
        <v>108.65</v>
      </c>
      <c r="L20" s="12">
        <v>3.57</v>
      </c>
      <c r="M20" s="12">
        <v>326.48</v>
      </c>
      <c r="N20" s="3"/>
      <c r="O20" s="3"/>
      <c r="P20" s="3"/>
      <c r="Q20" s="3"/>
      <c r="R20" s="3"/>
      <c r="S20" s="3"/>
      <c r="T20" s="3"/>
      <c r="U20" s="3"/>
      <c r="V20" s="3"/>
      <c r="W20" s="3"/>
      <c r="X20" s="3"/>
      <c r="Y20" s="3"/>
      <c r="Z20" s="3"/>
    </row>
    <row r="21" spans="1:26" s="17" customFormat="1" ht="12">
      <c r="A21" s="54" t="s">
        <v>156</v>
      </c>
      <c r="B21" s="10">
        <v>3515.2526</v>
      </c>
      <c r="C21" s="11">
        <v>16</v>
      </c>
      <c r="D21" s="11">
        <v>147</v>
      </c>
      <c r="E21" s="11">
        <v>2707</v>
      </c>
      <c r="F21" s="11">
        <v>74353</v>
      </c>
      <c r="G21" s="11">
        <v>243965</v>
      </c>
      <c r="H21" s="12">
        <v>1.08</v>
      </c>
      <c r="I21" s="11">
        <v>130337</v>
      </c>
      <c r="J21" s="11">
        <v>113628</v>
      </c>
      <c r="K21" s="12">
        <v>114.71</v>
      </c>
      <c r="L21" s="12">
        <v>3.28</v>
      </c>
      <c r="M21" s="12">
        <v>69.4</v>
      </c>
      <c r="N21" s="16"/>
      <c r="O21" s="16"/>
      <c r="P21" s="16"/>
      <c r="Q21" s="16"/>
      <c r="R21" s="16"/>
      <c r="S21" s="16"/>
      <c r="T21" s="16"/>
      <c r="U21" s="16"/>
      <c r="V21" s="16"/>
      <c r="W21" s="16"/>
      <c r="X21" s="16"/>
      <c r="Y21" s="16"/>
      <c r="Z21" s="16"/>
    </row>
    <row r="22" spans="1:26" ht="12">
      <c r="A22" s="54" t="s">
        <v>157</v>
      </c>
      <c r="B22" s="10">
        <v>4628.5714</v>
      </c>
      <c r="C22" s="11">
        <v>13</v>
      </c>
      <c r="D22" s="11">
        <v>177</v>
      </c>
      <c r="E22" s="11">
        <v>3648</v>
      </c>
      <c r="F22" s="11">
        <v>109231</v>
      </c>
      <c r="G22" s="11">
        <v>352154</v>
      </c>
      <c r="H22" s="12">
        <v>1.56</v>
      </c>
      <c r="I22" s="11">
        <v>185554</v>
      </c>
      <c r="J22" s="11">
        <v>166600</v>
      </c>
      <c r="K22" s="12">
        <v>111.38</v>
      </c>
      <c r="L22" s="12">
        <v>3.22</v>
      </c>
      <c r="M22" s="12">
        <v>76.08</v>
      </c>
      <c r="N22" s="3"/>
      <c r="O22" s="3"/>
      <c r="P22" s="3"/>
      <c r="Q22" s="3"/>
      <c r="R22" s="3"/>
      <c r="S22" s="3"/>
      <c r="T22" s="3"/>
      <c r="U22" s="3"/>
      <c r="V22" s="3"/>
      <c r="W22" s="3"/>
      <c r="X22" s="3"/>
      <c r="Y22" s="3"/>
      <c r="Z22" s="3"/>
    </row>
    <row r="23" spans="1:26" ht="12">
      <c r="A23" s="54" t="s">
        <v>158</v>
      </c>
      <c r="B23" s="10">
        <v>126.8641</v>
      </c>
      <c r="C23" s="11">
        <v>6</v>
      </c>
      <c r="D23" s="11">
        <v>97</v>
      </c>
      <c r="E23" s="11">
        <v>1399</v>
      </c>
      <c r="F23" s="11">
        <v>28658</v>
      </c>
      <c r="G23" s="11">
        <v>92446</v>
      </c>
      <c r="H23" s="12">
        <v>0.41</v>
      </c>
      <c r="I23" s="11">
        <v>48132</v>
      </c>
      <c r="J23" s="11">
        <v>44314</v>
      </c>
      <c r="K23" s="12">
        <v>108.62</v>
      </c>
      <c r="L23" s="12">
        <v>3.23</v>
      </c>
      <c r="M23" s="12">
        <v>728.7</v>
      </c>
      <c r="N23" s="3"/>
      <c r="O23" s="3"/>
      <c r="P23" s="3"/>
      <c r="Q23" s="3"/>
      <c r="R23" s="3"/>
      <c r="S23" s="3"/>
      <c r="T23" s="3"/>
      <c r="U23" s="3"/>
      <c r="V23" s="3"/>
      <c r="W23" s="3"/>
      <c r="X23" s="3"/>
      <c r="Y23" s="3"/>
      <c r="Z23" s="3"/>
    </row>
    <row r="24" spans="1:26" ht="12">
      <c r="A24" s="54" t="s">
        <v>159</v>
      </c>
      <c r="B24" s="10">
        <v>132.7589</v>
      </c>
      <c r="C24" s="11">
        <v>7</v>
      </c>
      <c r="D24" s="11">
        <v>154</v>
      </c>
      <c r="E24" s="11">
        <v>3307</v>
      </c>
      <c r="F24" s="11">
        <v>134470</v>
      </c>
      <c r="G24" s="11">
        <v>391450</v>
      </c>
      <c r="H24" s="12">
        <v>1.74</v>
      </c>
      <c r="I24" s="11">
        <v>200060</v>
      </c>
      <c r="J24" s="11">
        <v>191390</v>
      </c>
      <c r="K24" s="12">
        <v>104.53</v>
      </c>
      <c r="L24" s="12">
        <v>2.91</v>
      </c>
      <c r="M24" s="12">
        <v>2948.58</v>
      </c>
      <c r="N24" s="3"/>
      <c r="O24" s="3"/>
      <c r="P24" s="3"/>
      <c r="Q24" s="3"/>
      <c r="R24" s="3"/>
      <c r="S24" s="3"/>
      <c r="T24" s="3"/>
      <c r="U24" s="3"/>
      <c r="V24" s="3"/>
      <c r="W24" s="3"/>
      <c r="X24" s="3"/>
      <c r="Y24" s="3"/>
      <c r="Z24" s="3"/>
    </row>
    <row r="25" spans="1:26" ht="12">
      <c r="A25" s="54" t="s">
        <v>160</v>
      </c>
      <c r="B25" s="10">
        <v>104.0964</v>
      </c>
      <c r="C25" s="11">
        <v>3</v>
      </c>
      <c r="D25" s="11">
        <v>121</v>
      </c>
      <c r="E25" s="11">
        <v>2099</v>
      </c>
      <c r="F25" s="11">
        <v>118570</v>
      </c>
      <c r="G25" s="11">
        <v>378797</v>
      </c>
      <c r="H25" s="12">
        <v>1.68</v>
      </c>
      <c r="I25" s="11">
        <v>192464</v>
      </c>
      <c r="J25" s="11">
        <v>186333</v>
      </c>
      <c r="K25" s="12">
        <v>103.29</v>
      </c>
      <c r="L25" s="12">
        <v>3.19</v>
      </c>
      <c r="M25" s="12">
        <v>3638.91</v>
      </c>
      <c r="N25" s="3"/>
      <c r="O25" s="3"/>
      <c r="P25" s="3"/>
      <c r="Q25" s="3"/>
      <c r="R25" s="3"/>
      <c r="S25" s="3"/>
      <c r="T25" s="3"/>
      <c r="U25" s="3"/>
      <c r="V25" s="3"/>
      <c r="W25" s="3"/>
      <c r="X25" s="3"/>
      <c r="Y25" s="3"/>
      <c r="Z25" s="3"/>
    </row>
    <row r="26" spans="1:26" ht="12">
      <c r="A26" s="54" t="s">
        <v>161</v>
      </c>
      <c r="B26" s="10">
        <v>163.4256</v>
      </c>
      <c r="C26" s="11">
        <v>8</v>
      </c>
      <c r="D26" s="11">
        <v>214</v>
      </c>
      <c r="E26" s="11">
        <v>4847</v>
      </c>
      <c r="F26" s="11">
        <v>324902</v>
      </c>
      <c r="G26" s="11">
        <v>996706</v>
      </c>
      <c r="H26" s="12">
        <v>4.43</v>
      </c>
      <c r="I26" s="11">
        <v>491069</v>
      </c>
      <c r="J26" s="11">
        <v>505637</v>
      </c>
      <c r="K26" s="12">
        <v>97.12</v>
      </c>
      <c r="L26" s="12">
        <v>3.07</v>
      </c>
      <c r="M26" s="12">
        <v>6098.84</v>
      </c>
      <c r="N26" s="3"/>
      <c r="O26" s="3"/>
      <c r="P26" s="3"/>
      <c r="Q26" s="3"/>
      <c r="R26" s="3"/>
      <c r="S26" s="3"/>
      <c r="T26" s="3"/>
      <c r="U26" s="3"/>
      <c r="V26" s="3"/>
      <c r="W26" s="3"/>
      <c r="X26" s="3"/>
      <c r="Y26" s="3"/>
      <c r="Z26" s="3"/>
    </row>
    <row r="27" spans="1:26" ht="12">
      <c r="A27" s="54" t="s">
        <v>162</v>
      </c>
      <c r="B27" s="10">
        <v>60.0256</v>
      </c>
      <c r="C27" s="11">
        <v>2</v>
      </c>
      <c r="D27" s="11">
        <v>110</v>
      </c>
      <c r="E27" s="11">
        <v>1815</v>
      </c>
      <c r="F27" s="11">
        <v>82444</v>
      </c>
      <c r="G27" s="11">
        <v>267907</v>
      </c>
      <c r="H27" s="12">
        <v>1.19</v>
      </c>
      <c r="I27" s="11">
        <v>134289</v>
      </c>
      <c r="J27" s="11">
        <v>133618</v>
      </c>
      <c r="K27" s="12">
        <v>100.5</v>
      </c>
      <c r="L27" s="12">
        <v>3.25</v>
      </c>
      <c r="M27" s="12">
        <v>4463.21</v>
      </c>
      <c r="N27" s="3"/>
      <c r="O27" s="3"/>
      <c r="P27" s="3"/>
      <c r="Q27" s="3"/>
      <c r="R27" s="3"/>
      <c r="S27" s="3"/>
      <c r="T27" s="3"/>
      <c r="U27" s="3"/>
      <c r="V27" s="3"/>
      <c r="W27" s="3"/>
      <c r="X27" s="3"/>
      <c r="Y27" s="3"/>
      <c r="Z27" s="3"/>
    </row>
    <row r="28" spans="1:26" s="9" customFormat="1" ht="12" customHeight="1">
      <c r="A28" s="54" t="s">
        <v>163</v>
      </c>
      <c r="B28" s="10">
        <v>175.6456</v>
      </c>
      <c r="C28" s="11">
        <v>7</v>
      </c>
      <c r="D28" s="11">
        <v>232</v>
      </c>
      <c r="E28" s="11">
        <v>4918</v>
      </c>
      <c r="F28" s="11">
        <v>237539</v>
      </c>
      <c r="G28" s="11">
        <v>745081</v>
      </c>
      <c r="H28" s="12">
        <v>3.31</v>
      </c>
      <c r="I28" s="11">
        <v>373976</v>
      </c>
      <c r="J28" s="11">
        <v>371105</v>
      </c>
      <c r="K28" s="12">
        <v>100.77</v>
      </c>
      <c r="L28" s="12">
        <v>3.14</v>
      </c>
      <c r="M28" s="12">
        <v>4241.96</v>
      </c>
      <c r="N28" s="8"/>
      <c r="O28" s="8"/>
      <c r="P28" s="8"/>
      <c r="Q28" s="8"/>
      <c r="R28" s="8"/>
      <c r="S28" s="8"/>
      <c r="T28" s="8"/>
      <c r="U28" s="8"/>
      <c r="V28" s="8"/>
      <c r="W28" s="8"/>
      <c r="X28" s="8"/>
      <c r="Y28" s="8"/>
      <c r="Z28" s="8"/>
    </row>
    <row r="29" spans="1:26" s="9" customFormat="1" ht="12" customHeight="1">
      <c r="A29" s="64" t="s">
        <v>126</v>
      </c>
      <c r="B29" s="23">
        <v>271.7997</v>
      </c>
      <c r="C29" s="24">
        <v>12</v>
      </c>
      <c r="D29" s="24">
        <v>449</v>
      </c>
      <c r="E29" s="24">
        <v>10188</v>
      </c>
      <c r="F29" s="24">
        <v>906988</v>
      </c>
      <c r="G29" s="24">
        <v>2641856</v>
      </c>
      <c r="H29" s="25">
        <v>11.73</v>
      </c>
      <c r="I29" s="24">
        <v>1301458</v>
      </c>
      <c r="J29" s="24">
        <v>1340398</v>
      </c>
      <c r="K29" s="25">
        <v>97.09</v>
      </c>
      <c r="L29" s="25">
        <v>2.91</v>
      </c>
      <c r="M29" s="25">
        <v>9719.86</v>
      </c>
      <c r="N29" s="8"/>
      <c r="O29" s="8"/>
      <c r="P29" s="8"/>
      <c r="Q29" s="8"/>
      <c r="R29" s="8"/>
      <c r="S29" s="8"/>
      <c r="T29" s="8"/>
      <c r="U29" s="8"/>
      <c r="V29" s="8"/>
      <c r="W29" s="8"/>
      <c r="X29" s="8"/>
      <c r="Y29" s="8"/>
      <c r="Z29" s="8"/>
    </row>
    <row r="30" spans="1:26" s="9" customFormat="1" ht="12" customHeight="1">
      <c r="A30" s="64" t="s">
        <v>127</v>
      </c>
      <c r="B30" s="23">
        <v>153.6029</v>
      </c>
      <c r="C30" s="24">
        <v>11</v>
      </c>
      <c r="D30" s="24">
        <v>463</v>
      </c>
      <c r="E30" s="24">
        <v>8518</v>
      </c>
      <c r="F30" s="24">
        <v>519444</v>
      </c>
      <c r="G30" s="24">
        <v>1509510</v>
      </c>
      <c r="H30" s="25">
        <v>6.7</v>
      </c>
      <c r="I30" s="24">
        <v>760228</v>
      </c>
      <c r="J30" s="24">
        <v>749282</v>
      </c>
      <c r="K30" s="25">
        <v>101.46</v>
      </c>
      <c r="L30" s="25">
        <v>2.91</v>
      </c>
      <c r="M30" s="25">
        <v>9827.35</v>
      </c>
      <c r="N30" s="8"/>
      <c r="O30" s="8"/>
      <c r="P30" s="8"/>
      <c r="Q30" s="8"/>
      <c r="R30" s="8"/>
      <c r="S30" s="8"/>
      <c r="T30" s="8"/>
      <c r="U30" s="8"/>
      <c r="V30" s="8"/>
      <c r="W30" s="8"/>
      <c r="X30" s="8"/>
      <c r="Y30" s="8"/>
      <c r="Z30" s="8"/>
    </row>
    <row r="31" spans="1:26" s="17" customFormat="1" ht="12" customHeight="1">
      <c r="A31" s="64" t="s">
        <v>164</v>
      </c>
      <c r="B31" s="23">
        <v>181.856</v>
      </c>
      <c r="C31" s="24">
        <v>10</v>
      </c>
      <c r="D31" s="24">
        <v>59</v>
      </c>
      <c r="E31" s="24">
        <v>881</v>
      </c>
      <c r="F31" s="24">
        <v>20553</v>
      </c>
      <c r="G31" s="24">
        <v>67696</v>
      </c>
      <c r="H31" s="25">
        <v>0.3</v>
      </c>
      <c r="I31" s="24">
        <v>35747</v>
      </c>
      <c r="J31" s="24">
        <v>31949</v>
      </c>
      <c r="K31" s="25">
        <v>111.89</v>
      </c>
      <c r="L31" s="25">
        <v>3.29</v>
      </c>
      <c r="M31" s="25">
        <v>372.25</v>
      </c>
      <c r="N31" s="16"/>
      <c r="O31" s="16"/>
      <c r="P31" s="16"/>
      <c r="Q31" s="16"/>
      <c r="R31" s="16"/>
      <c r="S31" s="16"/>
      <c r="T31" s="16"/>
      <c r="U31" s="16"/>
      <c r="V31" s="16"/>
      <c r="W31" s="16"/>
      <c r="X31" s="16"/>
      <c r="Y31" s="16"/>
      <c r="Z31" s="16"/>
    </row>
    <row r="32" spans="1:26" s="17" customFormat="1" ht="12" customHeight="1">
      <c r="A32" s="54" t="s">
        <v>165</v>
      </c>
      <c r="B32" s="10">
        <v>153.056</v>
      </c>
      <c r="C32" s="11">
        <v>6</v>
      </c>
      <c r="D32" s="11">
        <v>37</v>
      </c>
      <c r="E32" s="11">
        <v>744</v>
      </c>
      <c r="F32" s="11">
        <v>18941</v>
      </c>
      <c r="G32" s="11">
        <v>58933</v>
      </c>
      <c r="H32" s="12">
        <v>0.26</v>
      </c>
      <c r="I32" s="11">
        <v>30779</v>
      </c>
      <c r="J32" s="11">
        <v>28154</v>
      </c>
      <c r="K32" s="12">
        <v>109.32</v>
      </c>
      <c r="L32" s="12">
        <v>3.11</v>
      </c>
      <c r="M32" s="12">
        <v>385.04</v>
      </c>
      <c r="N32" s="16"/>
      <c r="O32" s="16"/>
      <c r="P32" s="16"/>
      <c r="Q32" s="16"/>
      <c r="R32" s="16"/>
      <c r="S32" s="16"/>
      <c r="T32" s="16"/>
      <c r="U32" s="16"/>
      <c r="V32" s="16"/>
      <c r="W32" s="16"/>
      <c r="X32" s="16"/>
      <c r="Y32" s="16"/>
      <c r="Z32" s="16"/>
    </row>
    <row r="33" spans="1:26" ht="12.75" thickBot="1">
      <c r="A33" s="65" t="s">
        <v>166</v>
      </c>
      <c r="B33" s="37">
        <v>28.8</v>
      </c>
      <c r="C33" s="38">
        <v>4</v>
      </c>
      <c r="D33" s="38">
        <v>22</v>
      </c>
      <c r="E33" s="38">
        <v>137</v>
      </c>
      <c r="F33" s="38">
        <v>1612</v>
      </c>
      <c r="G33" s="38">
        <v>8763</v>
      </c>
      <c r="H33" s="39">
        <v>0.04</v>
      </c>
      <c r="I33" s="38">
        <v>4968</v>
      </c>
      <c r="J33" s="38">
        <v>3795</v>
      </c>
      <c r="K33" s="39">
        <v>130.91</v>
      </c>
      <c r="L33" s="39">
        <v>5.44</v>
      </c>
      <c r="M33" s="39">
        <v>304.27</v>
      </c>
      <c r="N33" s="3"/>
      <c r="O33" s="3"/>
      <c r="P33" s="3"/>
      <c r="Q33" s="3"/>
      <c r="R33" s="3"/>
      <c r="S33" s="3"/>
      <c r="T33" s="3"/>
      <c r="U33" s="3"/>
      <c r="V33" s="3"/>
      <c r="W33" s="3"/>
      <c r="X33" s="3"/>
      <c r="Y33" s="3"/>
      <c r="Z33" s="3"/>
    </row>
    <row r="34" spans="1:26" s="9" customFormat="1" ht="11.25" customHeight="1" thickTop="1">
      <c r="A34" s="150" t="s">
        <v>129</v>
      </c>
      <c r="B34" s="155"/>
      <c r="C34" s="155"/>
      <c r="D34" s="155"/>
      <c r="E34" s="155"/>
      <c r="F34" s="155"/>
      <c r="G34" s="155"/>
      <c r="H34" s="155"/>
      <c r="I34" s="155"/>
      <c r="J34" s="155"/>
      <c r="K34" s="155"/>
      <c r="L34" s="155"/>
      <c r="M34" s="155"/>
      <c r="N34" s="8"/>
      <c r="O34" s="8"/>
      <c r="P34" s="8"/>
      <c r="Q34" s="8"/>
      <c r="R34" s="8"/>
      <c r="S34" s="8"/>
      <c r="T34" s="8"/>
      <c r="U34" s="8"/>
      <c r="V34" s="8"/>
      <c r="W34" s="8"/>
      <c r="X34" s="8"/>
      <c r="Y34" s="8"/>
      <c r="Z34" s="8"/>
    </row>
    <row r="35" spans="1:26" ht="12">
      <c r="A35" s="26" t="s">
        <v>130</v>
      </c>
      <c r="B35" s="27">
        <f aca="true" t="shared" si="0" ref="B35:G35">SUM(B36:B39)</f>
        <v>36006.1794</v>
      </c>
      <c r="C35" s="28">
        <f t="shared" si="0"/>
        <v>359</v>
      </c>
      <c r="D35" s="28">
        <f t="shared" si="0"/>
        <v>7750</v>
      </c>
      <c r="E35" s="28">
        <f t="shared" si="0"/>
        <v>145385</v>
      </c>
      <c r="F35" s="28">
        <f t="shared" si="0"/>
        <v>6904466</v>
      </c>
      <c r="G35" s="28">
        <f t="shared" si="0"/>
        <v>22453080</v>
      </c>
      <c r="H35" s="29">
        <f>G35/$G$35*100</f>
        <v>100</v>
      </c>
      <c r="I35" s="28">
        <f>SUM(I36:I39)</f>
        <v>11449662</v>
      </c>
      <c r="J35" s="28">
        <f>SUM(J36:J39)</f>
        <v>11003418</v>
      </c>
      <c r="K35" s="29">
        <f>I35/J35*100</f>
        <v>104.05550348082751</v>
      </c>
      <c r="L35" s="29">
        <f>G35/F35</f>
        <v>3.251964742820082</v>
      </c>
      <c r="M35" s="29">
        <f>G35/B35</f>
        <v>623.5896275071051</v>
      </c>
      <c r="N35" s="3"/>
      <c r="O35" s="3"/>
      <c r="P35" s="3"/>
      <c r="Q35" s="3"/>
      <c r="R35" s="3"/>
      <c r="S35" s="3"/>
      <c r="T35" s="3"/>
      <c r="U35" s="3"/>
      <c r="V35" s="3"/>
      <c r="W35" s="3"/>
      <c r="X35" s="3"/>
      <c r="Y35" s="3"/>
      <c r="Z35" s="3"/>
    </row>
    <row r="36" spans="1:26" ht="12">
      <c r="A36" s="66" t="s">
        <v>131</v>
      </c>
      <c r="B36" s="30">
        <f aca="true" t="shared" si="1" ref="B36:G36">SUM(B$29,B$24:B$25,B$8:B$11)</f>
        <v>7353.3939</v>
      </c>
      <c r="C36" s="31">
        <f t="shared" si="1"/>
        <v>89</v>
      </c>
      <c r="D36" s="31">
        <f t="shared" si="1"/>
        <v>2617</v>
      </c>
      <c r="E36" s="31">
        <f t="shared" si="1"/>
        <v>54383</v>
      </c>
      <c r="F36" s="31">
        <f t="shared" si="1"/>
        <v>3147641</v>
      </c>
      <c r="G36" s="32">
        <f t="shared" si="1"/>
        <v>9762938</v>
      </c>
      <c r="H36" s="33">
        <f>G36/$G$35*100</f>
        <v>43.48150899564781</v>
      </c>
      <c r="I36" s="31">
        <f>SUM(I$29,I$24:I$25,I$8:I$11)</f>
        <v>4922673</v>
      </c>
      <c r="J36" s="31">
        <f>SUM(J$29,J$24:J$25,J$8:J$11)</f>
        <v>4840265</v>
      </c>
      <c r="K36" s="33">
        <f>I36/J36*100</f>
        <v>101.70255140989181</v>
      </c>
      <c r="L36" s="33">
        <f>G36/F36</f>
        <v>3.101668201678654</v>
      </c>
      <c r="M36" s="33">
        <f>G36/B36</f>
        <v>1327.677822345407</v>
      </c>
      <c r="N36" s="3"/>
      <c r="O36" s="3"/>
      <c r="P36" s="3"/>
      <c r="Q36" s="3"/>
      <c r="R36" s="3"/>
      <c r="S36" s="3"/>
      <c r="T36" s="3"/>
      <c r="U36" s="3"/>
      <c r="V36" s="3"/>
      <c r="W36" s="3"/>
      <c r="X36" s="3"/>
      <c r="Y36" s="3"/>
      <c r="Z36" s="3"/>
    </row>
    <row r="37" spans="1:26" ht="12">
      <c r="A37" s="67" t="s">
        <v>133</v>
      </c>
      <c r="B37" s="30">
        <f aca="true" t="shared" si="2" ref="B37:G37">SUM(B$26,B$12:B$16)</f>
        <v>10506.878799999999</v>
      </c>
      <c r="C37" s="31">
        <f t="shared" si="2"/>
        <v>106</v>
      </c>
      <c r="D37" s="31">
        <f t="shared" si="2"/>
        <v>2106</v>
      </c>
      <c r="E37" s="31">
        <f t="shared" si="2"/>
        <v>36217</v>
      </c>
      <c r="F37" s="31">
        <f t="shared" si="2"/>
        <v>1573331</v>
      </c>
      <c r="G37" s="32">
        <f t="shared" si="2"/>
        <v>5669529</v>
      </c>
      <c r="H37" s="33">
        <f>G37/$G$35*100</f>
        <v>25.25056250634657</v>
      </c>
      <c r="I37" s="31">
        <f>SUM(I$26,I$12:I$16)</f>
        <v>2914909</v>
      </c>
      <c r="J37" s="31">
        <f>SUM(J$26,J$12:J$16)</f>
        <v>2754620</v>
      </c>
      <c r="K37" s="33">
        <f>I37/J37*100</f>
        <v>105.8189151316697</v>
      </c>
      <c r="L37" s="33">
        <f>G37/F37</f>
        <v>3.6035195391179604</v>
      </c>
      <c r="M37" s="33">
        <f>G37/B37</f>
        <v>539.6016369771012</v>
      </c>
      <c r="N37" s="3"/>
      <c r="O37" s="3"/>
      <c r="P37" s="3"/>
      <c r="Q37" s="3"/>
      <c r="R37" s="3"/>
      <c r="S37" s="3"/>
      <c r="T37" s="3"/>
      <c r="U37" s="3"/>
      <c r="V37" s="3"/>
      <c r="W37" s="3"/>
      <c r="X37" s="3"/>
      <c r="Y37" s="3"/>
      <c r="Z37" s="3"/>
    </row>
    <row r="38" spans="1:26" ht="12">
      <c r="A38" s="67" t="s">
        <v>132</v>
      </c>
      <c r="B38" s="30">
        <f aca="true" t="shared" si="3" ref="B38:G38">SUM(B$27:B$28,B$30,B$17:B$20,B$23)</f>
        <v>10002.0827</v>
      </c>
      <c r="C38" s="31">
        <f t="shared" si="3"/>
        <v>135</v>
      </c>
      <c r="D38" s="31">
        <f t="shared" si="3"/>
        <v>2703</v>
      </c>
      <c r="E38" s="31">
        <f t="shared" si="3"/>
        <v>48430</v>
      </c>
      <c r="F38" s="31">
        <f t="shared" si="3"/>
        <v>1999910</v>
      </c>
      <c r="G38" s="32">
        <f t="shared" si="3"/>
        <v>6424494</v>
      </c>
      <c r="H38" s="33">
        <f>G38/$G$35*100</f>
        <v>28.612974255647778</v>
      </c>
      <c r="I38" s="31">
        <f>SUM(I$27:I$28,I$30,I$17:I$20,I$23)</f>
        <v>3296189</v>
      </c>
      <c r="J38" s="31">
        <f>SUM(J$27:J$28,J$30,J$17:J$20,J$23)</f>
        <v>3128305</v>
      </c>
      <c r="K38" s="33">
        <f>I38/J38*100</f>
        <v>105.36661227086232</v>
      </c>
      <c r="L38" s="33">
        <f>G38/F38</f>
        <v>3.212391557620093</v>
      </c>
      <c r="M38" s="33">
        <f>G38/B38</f>
        <v>642.3156249247969</v>
      </c>
      <c r="N38" s="3"/>
      <c r="O38" s="3"/>
      <c r="P38" s="3"/>
      <c r="Q38" s="3"/>
      <c r="R38" s="3"/>
      <c r="S38" s="3"/>
      <c r="T38" s="3"/>
      <c r="U38" s="3"/>
      <c r="V38" s="3"/>
      <c r="W38" s="3"/>
      <c r="X38" s="3"/>
      <c r="Y38" s="3"/>
      <c r="Z38" s="3"/>
    </row>
    <row r="39" spans="1:26" ht="12">
      <c r="A39" s="67" t="s">
        <v>135</v>
      </c>
      <c r="B39" s="34">
        <f aca="true" t="shared" si="4" ref="B39:G39">SUM(B$21:B$22)</f>
        <v>8143.824</v>
      </c>
      <c r="C39" s="35">
        <f t="shared" si="4"/>
        <v>29</v>
      </c>
      <c r="D39" s="35">
        <f t="shared" si="4"/>
        <v>324</v>
      </c>
      <c r="E39" s="35">
        <f t="shared" si="4"/>
        <v>6355</v>
      </c>
      <c r="F39" s="35">
        <f t="shared" si="4"/>
        <v>183584</v>
      </c>
      <c r="G39" s="36">
        <f t="shared" si="4"/>
        <v>596119</v>
      </c>
      <c r="H39" s="33">
        <f>G39/$G$35*100</f>
        <v>2.6549542423578414</v>
      </c>
      <c r="I39" s="35">
        <f>SUM(I$21:I$22)</f>
        <v>315891</v>
      </c>
      <c r="J39" s="35">
        <f>SUM(J$21:J$22)</f>
        <v>280228</v>
      </c>
      <c r="K39" s="33">
        <f>I39/J39*100</f>
        <v>112.72642277003011</v>
      </c>
      <c r="L39" s="33">
        <f>G39/F39</f>
        <v>3.2471184852710477</v>
      </c>
      <c r="M39" s="33">
        <f>G39/B39</f>
        <v>73.19890508439279</v>
      </c>
      <c r="N39" s="3"/>
      <c r="O39" s="3"/>
      <c r="P39" s="3"/>
      <c r="Q39" s="3"/>
      <c r="R39" s="3"/>
      <c r="S39" s="3"/>
      <c r="T39" s="3"/>
      <c r="U39" s="3"/>
      <c r="V39" s="3"/>
      <c r="W39" s="3"/>
      <c r="X39" s="3"/>
      <c r="Y39" s="3"/>
      <c r="Z39" s="3"/>
    </row>
    <row r="40" spans="1:26" ht="12">
      <c r="A40" s="14" t="s">
        <v>23</v>
      </c>
      <c r="B40" s="3"/>
      <c r="C40" s="3"/>
      <c r="D40" s="3"/>
      <c r="E40" s="3"/>
      <c r="F40" s="3"/>
      <c r="G40" s="3"/>
      <c r="H40" s="3"/>
      <c r="I40" s="3"/>
      <c r="J40" s="3"/>
      <c r="K40" s="3"/>
      <c r="L40" s="3"/>
      <c r="M40" s="3"/>
      <c r="N40" s="3"/>
      <c r="O40" s="3"/>
      <c r="P40" s="3"/>
      <c r="Q40" s="3"/>
      <c r="R40" s="3"/>
      <c r="S40" s="3"/>
      <c r="T40" s="3"/>
      <c r="U40" s="3"/>
      <c r="V40" s="3"/>
      <c r="W40" s="3"/>
      <c r="X40" s="3"/>
      <c r="Y40" s="3"/>
      <c r="Z40" s="3"/>
    </row>
    <row r="41" spans="1:26" ht="12">
      <c r="A41" s="14" t="s">
        <v>24</v>
      </c>
      <c r="B41" s="3"/>
      <c r="C41" s="3"/>
      <c r="D41" s="3"/>
      <c r="E41" s="3"/>
      <c r="F41" s="3"/>
      <c r="G41" s="3"/>
      <c r="H41" s="3"/>
      <c r="I41" s="3"/>
      <c r="J41" s="3"/>
      <c r="K41" s="3"/>
      <c r="L41" s="3"/>
      <c r="M41" s="3"/>
      <c r="N41" s="3"/>
      <c r="O41" s="3"/>
      <c r="P41" s="3"/>
      <c r="Q41" s="3"/>
      <c r="R41" s="3"/>
      <c r="S41" s="3"/>
      <c r="T41" s="3"/>
      <c r="U41" s="3"/>
      <c r="V41" s="3"/>
      <c r="W41" s="3"/>
      <c r="X41" s="3"/>
      <c r="Y41" s="3"/>
      <c r="Z41" s="3"/>
    </row>
    <row r="42" spans="1:26" ht="12">
      <c r="A42" s="14" t="s">
        <v>25</v>
      </c>
      <c r="B42" s="3"/>
      <c r="C42" s="3"/>
      <c r="D42" s="3"/>
      <c r="E42" s="3"/>
      <c r="F42" s="3"/>
      <c r="G42" s="3"/>
      <c r="H42" s="3"/>
      <c r="I42" s="3"/>
      <c r="J42" s="3"/>
      <c r="K42" s="3"/>
      <c r="L42" s="3"/>
      <c r="M42" s="3"/>
      <c r="N42" s="3"/>
      <c r="O42" s="3"/>
      <c r="P42" s="3"/>
      <c r="Q42" s="3"/>
      <c r="R42" s="3"/>
      <c r="S42" s="3"/>
      <c r="T42" s="3"/>
      <c r="U42" s="3"/>
      <c r="V42" s="3"/>
      <c r="W42" s="3"/>
      <c r="X42" s="3"/>
      <c r="Y42" s="3"/>
      <c r="Z42" s="3"/>
    </row>
    <row r="43" spans="1:26" ht="12">
      <c r="A43" s="14" t="s">
        <v>26</v>
      </c>
      <c r="B43" s="3"/>
      <c r="C43" s="3"/>
      <c r="D43" s="3"/>
      <c r="E43" s="3"/>
      <c r="F43" s="3"/>
      <c r="G43" s="3"/>
      <c r="H43" s="3"/>
      <c r="I43" s="3"/>
      <c r="J43" s="3"/>
      <c r="K43" s="3"/>
      <c r="L43" s="3"/>
      <c r="M43" s="3"/>
      <c r="N43" s="3"/>
      <c r="O43" s="3"/>
      <c r="P43" s="3"/>
      <c r="Q43" s="3"/>
      <c r="R43" s="3"/>
      <c r="S43" s="3"/>
      <c r="T43" s="3"/>
      <c r="U43" s="3"/>
      <c r="V43" s="3"/>
      <c r="W43" s="3"/>
      <c r="X43" s="3"/>
      <c r="Y43" s="3"/>
      <c r="Z43" s="3"/>
    </row>
    <row r="44" spans="1:26" s="44" customFormat="1" ht="12">
      <c r="A44" s="108" t="s">
        <v>598</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36" s="17" customFormat="1" ht="15" customHeight="1">
      <c r="A45" s="152" t="s">
        <v>52</v>
      </c>
      <c r="B45" s="156"/>
      <c r="C45" s="156"/>
      <c r="D45" s="156"/>
      <c r="E45" s="156"/>
      <c r="F45" s="156"/>
      <c r="G45" s="156"/>
      <c r="H45" s="156"/>
      <c r="I45" s="156"/>
      <c r="J45" s="156"/>
      <c r="K45" s="156"/>
      <c r="L45" s="156"/>
      <c r="M45" s="156"/>
      <c r="N45" s="16"/>
      <c r="O45" s="16"/>
      <c r="P45" s="16"/>
      <c r="Q45" s="16"/>
      <c r="R45" s="16"/>
      <c r="S45" s="16"/>
      <c r="T45" s="16"/>
      <c r="U45" s="16"/>
      <c r="V45" s="16"/>
      <c r="W45" s="16"/>
      <c r="X45" s="16"/>
      <c r="Y45" s="16"/>
      <c r="Z45" s="16"/>
      <c r="AA45" s="16"/>
      <c r="AB45" s="16"/>
      <c r="AC45" s="16"/>
      <c r="AD45" s="16"/>
      <c r="AE45" s="16"/>
      <c r="AF45" s="16"/>
      <c r="AG45" s="16"/>
      <c r="AH45" s="16"/>
      <c r="AI45" s="16"/>
      <c r="AJ45" s="16"/>
    </row>
    <row r="46" spans="1:36" s="17" customFormat="1" ht="12">
      <c r="A46" s="68" t="s">
        <v>139</v>
      </c>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row>
    <row r="47" ht="12">
      <c r="A47" s="68"/>
    </row>
  </sheetData>
  <sheetProtection/>
  <mergeCells count="4">
    <mergeCell ref="A45:M45"/>
    <mergeCell ref="A34:M34"/>
    <mergeCell ref="A1:M1"/>
    <mergeCell ref="A2:M2"/>
  </mergeCells>
  <printOptions/>
  <pageMargins left="0.3937007874015748" right="0.3937007874015748" top="0.984251968503937" bottom="0.984251968503937" header="0.5118110236220472" footer="0.5118110236220472"/>
  <pageSetup fitToHeight="1" fitToWidth="1" horizontalDpi="300" verticalDpi="300" orientation="landscape" paperSize="9" scale="96" r:id="rId1"/>
</worksheet>
</file>

<file path=xl/worksheets/sheet21.xml><?xml version="1.0" encoding="utf-8"?>
<worksheet xmlns="http://schemas.openxmlformats.org/spreadsheetml/2006/main" xmlns:r="http://schemas.openxmlformats.org/officeDocument/2006/relationships">
  <sheetPr>
    <pageSetUpPr fitToPage="1"/>
  </sheetPr>
  <dimension ref="A1:Z64"/>
  <sheetViews>
    <sheetView zoomScalePageLayoutView="0" workbookViewId="0" topLeftCell="A1">
      <selection activeCell="A2" sqref="A2:M2"/>
    </sheetView>
  </sheetViews>
  <sheetFormatPr defaultColWidth="9.33203125" defaultRowHeight="12"/>
  <cols>
    <col min="1" max="1" width="23.33203125" style="14" customWidth="1"/>
    <col min="2" max="2" width="11.16015625" style="0" customWidth="1"/>
    <col min="3" max="3" width="10.66015625" style="0" customWidth="1"/>
    <col min="4" max="4" width="8.66015625" style="0" customWidth="1"/>
    <col min="5" max="5" width="10.16015625" style="0" customWidth="1"/>
    <col min="6" max="6" width="10.5" style="0" customWidth="1"/>
    <col min="7" max="7" width="12" style="0" customWidth="1"/>
    <col min="8" max="8" width="10.66015625" style="0" customWidth="1"/>
    <col min="9" max="9" width="10.5" style="0" customWidth="1"/>
    <col min="10" max="10" width="10.16015625" style="0" customWidth="1"/>
    <col min="11" max="11" width="10.66015625" style="0" customWidth="1"/>
    <col min="12" max="12" width="14.66015625" style="0" customWidth="1"/>
    <col min="13" max="13" width="17.16015625" style="0" customWidth="1"/>
  </cols>
  <sheetData>
    <row r="1" spans="1:13" s="50" customFormat="1" ht="24.75" customHeight="1">
      <c r="A1" s="147" t="s">
        <v>142</v>
      </c>
      <c r="B1" s="147"/>
      <c r="C1" s="147"/>
      <c r="D1" s="147"/>
      <c r="E1" s="147"/>
      <c r="F1" s="147"/>
      <c r="G1" s="147"/>
      <c r="H1" s="147"/>
      <c r="I1" s="147"/>
      <c r="J1" s="147"/>
      <c r="K1" s="147"/>
      <c r="L1" s="147"/>
      <c r="M1" s="147"/>
    </row>
    <row r="2" spans="1:13" s="50" customFormat="1" ht="12" customHeight="1">
      <c r="A2" s="148" t="s">
        <v>140</v>
      </c>
      <c r="B2" s="154"/>
      <c r="C2" s="154"/>
      <c r="D2" s="154"/>
      <c r="E2" s="154"/>
      <c r="F2" s="154"/>
      <c r="G2" s="154"/>
      <c r="H2" s="154"/>
      <c r="I2" s="154"/>
      <c r="J2" s="154"/>
      <c r="K2" s="154"/>
      <c r="L2" s="154"/>
      <c r="M2" s="154"/>
    </row>
    <row r="3" spans="1:13" s="1" customFormat="1" ht="38.25" customHeight="1">
      <c r="A3" s="55" t="s">
        <v>11</v>
      </c>
      <c r="B3" s="55" t="s">
        <v>0</v>
      </c>
      <c r="C3" s="56" t="s">
        <v>1</v>
      </c>
      <c r="D3" s="56" t="s">
        <v>2</v>
      </c>
      <c r="E3" s="114" t="s">
        <v>594</v>
      </c>
      <c r="F3" s="55" t="s">
        <v>3</v>
      </c>
      <c r="G3" s="55" t="s">
        <v>4</v>
      </c>
      <c r="H3" s="55" t="s">
        <v>5</v>
      </c>
      <c r="I3" s="55" t="s">
        <v>6</v>
      </c>
      <c r="J3" s="55" t="s">
        <v>7</v>
      </c>
      <c r="K3" s="56" t="s">
        <v>8</v>
      </c>
      <c r="L3" s="56" t="s">
        <v>9</v>
      </c>
      <c r="M3" s="56" t="s">
        <v>10</v>
      </c>
    </row>
    <row r="4" spans="1:13" s="59" customFormat="1" ht="45.75" customHeight="1">
      <c r="A4" s="58" t="s">
        <v>128</v>
      </c>
      <c r="B4" s="58" t="s">
        <v>171</v>
      </c>
      <c r="C4" s="58" t="s">
        <v>80</v>
      </c>
      <c r="D4" s="58" t="s">
        <v>81</v>
      </c>
      <c r="E4" s="115" t="s">
        <v>600</v>
      </c>
      <c r="F4" s="58" t="s">
        <v>82</v>
      </c>
      <c r="G4" s="58" t="s">
        <v>83</v>
      </c>
      <c r="H4" s="72" t="s">
        <v>286</v>
      </c>
      <c r="I4" s="58" t="s">
        <v>85</v>
      </c>
      <c r="J4" s="58" t="s">
        <v>86</v>
      </c>
      <c r="K4" s="58" t="s">
        <v>87</v>
      </c>
      <c r="L4" s="52" t="s">
        <v>289</v>
      </c>
      <c r="M4" s="58" t="s">
        <v>172</v>
      </c>
    </row>
    <row r="5" spans="1:13" s="15" customFormat="1" ht="18" customHeight="1">
      <c r="A5" s="4" t="s">
        <v>124</v>
      </c>
      <c r="B5" s="5">
        <v>36188.0354</v>
      </c>
      <c r="C5" s="6">
        <v>369</v>
      </c>
      <c r="D5" s="6">
        <v>7775</v>
      </c>
      <c r="E5" s="6">
        <v>145196</v>
      </c>
      <c r="F5" s="6">
        <v>6802281</v>
      </c>
      <c r="G5" s="6">
        <v>22405568</v>
      </c>
      <c r="H5" s="7">
        <v>100</v>
      </c>
      <c r="I5" s="6">
        <v>11441651</v>
      </c>
      <c r="J5" s="6">
        <v>10963917</v>
      </c>
      <c r="K5" s="7">
        <v>104.36</v>
      </c>
      <c r="L5" s="7">
        <v>3.29</v>
      </c>
      <c r="M5" s="7">
        <v>619.14</v>
      </c>
    </row>
    <row r="6" spans="1:26" s="9" customFormat="1" ht="12">
      <c r="A6" s="64" t="s">
        <v>125</v>
      </c>
      <c r="B6" s="18">
        <v>36006.1794</v>
      </c>
      <c r="C6" s="19">
        <v>359</v>
      </c>
      <c r="D6" s="19">
        <v>7716</v>
      </c>
      <c r="E6" s="19">
        <v>144318</v>
      </c>
      <c r="F6" s="19">
        <v>6782168</v>
      </c>
      <c r="G6" s="19">
        <v>22339759</v>
      </c>
      <c r="H6" s="20">
        <v>99.71</v>
      </c>
      <c r="I6" s="19">
        <v>11406903</v>
      </c>
      <c r="J6" s="19">
        <v>10932856</v>
      </c>
      <c r="K6" s="20">
        <v>104.34</v>
      </c>
      <c r="L6" s="20">
        <v>3.29</v>
      </c>
      <c r="M6" s="20">
        <v>620.44</v>
      </c>
      <c r="N6" s="8"/>
      <c r="O6" s="8"/>
      <c r="P6" s="8"/>
      <c r="Q6" s="8"/>
      <c r="R6" s="8"/>
      <c r="S6" s="8"/>
      <c r="T6" s="8"/>
      <c r="U6" s="8"/>
      <c r="V6" s="8"/>
      <c r="W6" s="8"/>
      <c r="X6" s="8"/>
      <c r="Y6" s="8"/>
      <c r="Z6" s="8"/>
    </row>
    <row r="7" spans="1:26" ht="12">
      <c r="A7" s="64" t="s">
        <v>169</v>
      </c>
      <c r="B7" s="18">
        <v>35580.7768</v>
      </c>
      <c r="C7" s="19">
        <v>336</v>
      </c>
      <c r="D7" s="19">
        <v>6817</v>
      </c>
      <c r="E7" s="19">
        <v>125824</v>
      </c>
      <c r="F7" s="19">
        <v>5380773</v>
      </c>
      <c r="G7" s="19">
        <v>18211500</v>
      </c>
      <c r="H7" s="20">
        <v>81.28</v>
      </c>
      <c r="I7" s="19">
        <v>9352694</v>
      </c>
      <c r="J7" s="19">
        <v>8858806</v>
      </c>
      <c r="K7" s="20">
        <v>105.58</v>
      </c>
      <c r="L7" s="20">
        <v>3.38</v>
      </c>
      <c r="M7" s="20">
        <v>511.84</v>
      </c>
      <c r="N7" s="3"/>
      <c r="O7" s="3"/>
      <c r="P7" s="3"/>
      <c r="Q7" s="3"/>
      <c r="R7" s="3"/>
      <c r="S7" s="3"/>
      <c r="T7" s="3"/>
      <c r="U7" s="3"/>
      <c r="V7" s="3"/>
      <c r="W7" s="3"/>
      <c r="X7" s="3"/>
      <c r="Y7" s="3"/>
      <c r="Z7" s="3"/>
    </row>
    <row r="8" spans="1:26" ht="12">
      <c r="A8" s="54" t="s">
        <v>143</v>
      </c>
      <c r="B8" s="10">
        <v>2052.5667</v>
      </c>
      <c r="C8" s="11">
        <v>29</v>
      </c>
      <c r="D8" s="11">
        <v>1008</v>
      </c>
      <c r="E8" s="11">
        <v>21313</v>
      </c>
      <c r="F8" s="11">
        <v>1164418</v>
      </c>
      <c r="G8" s="11">
        <v>3610252</v>
      </c>
      <c r="H8" s="12">
        <v>16.11</v>
      </c>
      <c r="I8" s="11">
        <v>1820848</v>
      </c>
      <c r="J8" s="11">
        <v>1789404</v>
      </c>
      <c r="K8" s="12">
        <v>101.76</v>
      </c>
      <c r="L8" s="12">
        <v>3.1</v>
      </c>
      <c r="M8" s="12">
        <v>1758.9</v>
      </c>
      <c r="N8" s="3"/>
      <c r="O8" s="3"/>
      <c r="P8" s="3"/>
      <c r="Q8" s="3"/>
      <c r="R8" s="3"/>
      <c r="S8" s="3"/>
      <c r="T8" s="3"/>
      <c r="U8" s="3"/>
      <c r="V8" s="3"/>
      <c r="W8" s="3"/>
      <c r="X8" s="3"/>
      <c r="Y8" s="3"/>
      <c r="Z8" s="3"/>
    </row>
    <row r="9" spans="1:26" ht="12">
      <c r="A9" s="54" t="s">
        <v>144</v>
      </c>
      <c r="B9" s="10">
        <v>2143.6251</v>
      </c>
      <c r="C9" s="11">
        <v>12</v>
      </c>
      <c r="D9" s="11">
        <v>237</v>
      </c>
      <c r="E9" s="11">
        <v>3708</v>
      </c>
      <c r="F9" s="11">
        <v>134568</v>
      </c>
      <c r="G9" s="11">
        <v>465799</v>
      </c>
      <c r="H9" s="12">
        <v>2.08</v>
      </c>
      <c r="I9" s="11">
        <v>240529</v>
      </c>
      <c r="J9" s="11">
        <v>225270</v>
      </c>
      <c r="K9" s="12">
        <v>106.77</v>
      </c>
      <c r="L9" s="12">
        <v>3.46</v>
      </c>
      <c r="M9" s="12">
        <v>217.29</v>
      </c>
      <c r="N9" s="3"/>
      <c r="O9" s="3"/>
      <c r="P9" s="3"/>
      <c r="Q9" s="3"/>
      <c r="R9" s="3"/>
      <c r="S9" s="3"/>
      <c r="T9" s="3"/>
      <c r="U9" s="3"/>
      <c r="V9" s="3"/>
      <c r="W9" s="3"/>
      <c r="X9" s="3"/>
      <c r="Y9" s="3"/>
      <c r="Z9" s="3"/>
    </row>
    <row r="10" spans="1:26" ht="12">
      <c r="A10" s="54" t="s">
        <v>145</v>
      </c>
      <c r="B10" s="10">
        <v>1220.954</v>
      </c>
      <c r="C10" s="11">
        <v>13</v>
      </c>
      <c r="D10" s="11">
        <v>431</v>
      </c>
      <c r="E10" s="11">
        <v>10125</v>
      </c>
      <c r="F10" s="11">
        <v>521200</v>
      </c>
      <c r="G10" s="11">
        <v>1762963</v>
      </c>
      <c r="H10" s="12">
        <v>7.87</v>
      </c>
      <c r="I10" s="11">
        <v>904916</v>
      </c>
      <c r="J10" s="11">
        <v>858047</v>
      </c>
      <c r="K10" s="12">
        <v>105.46</v>
      </c>
      <c r="L10" s="12">
        <v>3.38</v>
      </c>
      <c r="M10" s="12">
        <v>1443.92</v>
      </c>
      <c r="N10" s="3"/>
      <c r="O10" s="3"/>
      <c r="P10" s="3"/>
      <c r="Q10" s="3"/>
      <c r="R10" s="3"/>
      <c r="S10" s="3"/>
      <c r="T10" s="3"/>
      <c r="U10" s="3"/>
      <c r="V10" s="3"/>
      <c r="W10" s="3"/>
      <c r="X10" s="3"/>
      <c r="Y10" s="3"/>
      <c r="Z10" s="3"/>
    </row>
    <row r="11" spans="1:26" ht="12">
      <c r="A11" s="54" t="s">
        <v>146</v>
      </c>
      <c r="B11" s="10">
        <v>1427.5931</v>
      </c>
      <c r="C11" s="11">
        <v>13</v>
      </c>
      <c r="D11" s="11">
        <v>182</v>
      </c>
      <c r="E11" s="11">
        <v>2954</v>
      </c>
      <c r="F11" s="11">
        <v>119426</v>
      </c>
      <c r="G11" s="11">
        <v>446300</v>
      </c>
      <c r="H11" s="12">
        <v>1.99</v>
      </c>
      <c r="I11" s="11">
        <v>233237</v>
      </c>
      <c r="J11" s="11">
        <v>213063</v>
      </c>
      <c r="K11" s="12">
        <v>109.47</v>
      </c>
      <c r="L11" s="12">
        <v>3.74</v>
      </c>
      <c r="M11" s="12">
        <v>312.62</v>
      </c>
      <c r="N11" s="3"/>
      <c r="O11" s="3"/>
      <c r="P11" s="3"/>
      <c r="Q11" s="3"/>
      <c r="R11" s="3"/>
      <c r="S11" s="3"/>
      <c r="T11" s="3"/>
      <c r="U11" s="3"/>
      <c r="V11" s="3"/>
      <c r="W11" s="3"/>
      <c r="X11" s="3"/>
      <c r="Y11" s="3"/>
      <c r="Z11" s="3"/>
    </row>
    <row r="12" spans="1:26" ht="12">
      <c r="A12" s="54" t="s">
        <v>147</v>
      </c>
      <c r="B12" s="10">
        <v>1820.3149</v>
      </c>
      <c r="C12" s="11">
        <v>18</v>
      </c>
      <c r="D12" s="11">
        <v>263</v>
      </c>
      <c r="E12" s="11">
        <v>4436</v>
      </c>
      <c r="F12" s="11">
        <v>148648</v>
      </c>
      <c r="G12" s="11">
        <v>560640</v>
      </c>
      <c r="H12" s="12">
        <v>2.5</v>
      </c>
      <c r="I12" s="11">
        <v>294080</v>
      </c>
      <c r="J12" s="11">
        <v>266560</v>
      </c>
      <c r="K12" s="12">
        <v>110.32</v>
      </c>
      <c r="L12" s="12">
        <v>3.77</v>
      </c>
      <c r="M12" s="12">
        <v>307.99</v>
      </c>
      <c r="N12" s="3"/>
      <c r="O12" s="3"/>
      <c r="P12" s="3"/>
      <c r="Q12" s="3"/>
      <c r="R12" s="3"/>
      <c r="S12" s="3"/>
      <c r="T12" s="3"/>
      <c r="U12" s="3"/>
      <c r="V12" s="3"/>
      <c r="W12" s="3"/>
      <c r="X12" s="3"/>
      <c r="Y12" s="3"/>
      <c r="Z12" s="3"/>
    </row>
    <row r="13" spans="1:26" ht="12">
      <c r="A13" s="54" t="s">
        <v>148</v>
      </c>
      <c r="B13" s="10">
        <v>2051.4712</v>
      </c>
      <c r="C13" s="11">
        <v>21</v>
      </c>
      <c r="D13" s="11">
        <v>377</v>
      </c>
      <c r="E13" s="11">
        <v>7204</v>
      </c>
      <c r="F13" s="11">
        <v>402505</v>
      </c>
      <c r="G13" s="11">
        <v>1502274</v>
      </c>
      <c r="H13" s="12">
        <v>6.7</v>
      </c>
      <c r="I13" s="11">
        <v>770339</v>
      </c>
      <c r="J13" s="11">
        <v>731935</v>
      </c>
      <c r="K13" s="12">
        <v>105.25</v>
      </c>
      <c r="L13" s="12">
        <v>3.73</v>
      </c>
      <c r="M13" s="12">
        <v>732.29</v>
      </c>
      <c r="N13" s="3"/>
      <c r="O13" s="3"/>
      <c r="P13" s="3"/>
      <c r="Q13" s="3"/>
      <c r="R13" s="3"/>
      <c r="S13" s="3"/>
      <c r="T13" s="3"/>
      <c r="U13" s="3"/>
      <c r="V13" s="3"/>
      <c r="W13" s="3"/>
      <c r="X13" s="3"/>
      <c r="Y13" s="3"/>
      <c r="Z13" s="3"/>
    </row>
    <row r="14" spans="1:26" ht="12">
      <c r="A14" s="54" t="s">
        <v>149</v>
      </c>
      <c r="B14" s="10">
        <v>1074.396</v>
      </c>
      <c r="C14" s="11">
        <v>26</v>
      </c>
      <c r="D14" s="11">
        <v>586</v>
      </c>
      <c r="E14" s="11">
        <v>8940</v>
      </c>
      <c r="F14" s="11">
        <v>323331</v>
      </c>
      <c r="G14" s="11">
        <v>1313994</v>
      </c>
      <c r="H14" s="12">
        <v>5.86</v>
      </c>
      <c r="I14" s="11">
        <v>680560</v>
      </c>
      <c r="J14" s="11">
        <v>633434</v>
      </c>
      <c r="K14" s="12">
        <v>107.44</v>
      </c>
      <c r="L14" s="12">
        <v>4.06</v>
      </c>
      <c r="M14" s="12">
        <v>1223.01</v>
      </c>
      <c r="N14" s="3"/>
      <c r="O14" s="3"/>
      <c r="P14" s="3"/>
      <c r="Q14" s="3"/>
      <c r="R14" s="3"/>
      <c r="S14" s="3"/>
      <c r="T14" s="3"/>
      <c r="U14" s="3"/>
      <c r="V14" s="3"/>
      <c r="W14" s="3"/>
      <c r="X14" s="3"/>
      <c r="Y14" s="3"/>
      <c r="Z14" s="3"/>
    </row>
    <row r="15" spans="1:26" ht="12">
      <c r="A15" s="54" t="s">
        <v>150</v>
      </c>
      <c r="B15" s="10">
        <v>4106.436</v>
      </c>
      <c r="C15" s="11">
        <v>13</v>
      </c>
      <c r="D15" s="11">
        <v>261</v>
      </c>
      <c r="E15" s="11">
        <v>4258</v>
      </c>
      <c r="F15" s="11">
        <v>153265</v>
      </c>
      <c r="G15" s="11">
        <v>541818</v>
      </c>
      <c r="H15" s="12">
        <v>2.42</v>
      </c>
      <c r="I15" s="11">
        <v>282669</v>
      </c>
      <c r="J15" s="11">
        <v>259149</v>
      </c>
      <c r="K15" s="12">
        <v>109.08</v>
      </c>
      <c r="L15" s="12">
        <v>3.54</v>
      </c>
      <c r="M15" s="12">
        <v>131.94</v>
      </c>
      <c r="N15" s="3"/>
      <c r="O15" s="3"/>
      <c r="P15" s="3"/>
      <c r="Q15" s="3"/>
      <c r="R15" s="3"/>
      <c r="S15" s="3"/>
      <c r="T15" s="3"/>
      <c r="U15" s="3"/>
      <c r="V15" s="3"/>
      <c r="W15" s="3"/>
      <c r="X15" s="3"/>
      <c r="Y15" s="3"/>
      <c r="Z15" s="3"/>
    </row>
    <row r="16" spans="1:26" ht="12">
      <c r="A16" s="54" t="s">
        <v>151</v>
      </c>
      <c r="B16" s="10">
        <v>1290.8351</v>
      </c>
      <c r="C16" s="11">
        <v>20</v>
      </c>
      <c r="D16" s="11">
        <v>384</v>
      </c>
      <c r="E16" s="11">
        <v>6223</v>
      </c>
      <c r="F16" s="11">
        <v>203751</v>
      </c>
      <c r="G16" s="11">
        <v>743562</v>
      </c>
      <c r="H16" s="12">
        <v>3.32</v>
      </c>
      <c r="I16" s="11">
        <v>392581</v>
      </c>
      <c r="J16" s="11">
        <v>350981</v>
      </c>
      <c r="K16" s="12">
        <v>111.85</v>
      </c>
      <c r="L16" s="12">
        <v>3.65</v>
      </c>
      <c r="M16" s="12">
        <v>576.03</v>
      </c>
      <c r="N16" s="3"/>
      <c r="O16" s="3"/>
      <c r="P16" s="3"/>
      <c r="Q16" s="3"/>
      <c r="R16" s="3"/>
      <c r="S16" s="3"/>
      <c r="T16" s="3"/>
      <c r="U16" s="3"/>
      <c r="V16" s="3"/>
      <c r="W16" s="3"/>
      <c r="X16" s="3"/>
      <c r="Y16" s="3"/>
      <c r="Z16" s="3"/>
    </row>
    <row r="17" spans="1:26" ht="12">
      <c r="A17" s="54" t="s">
        <v>152</v>
      </c>
      <c r="B17" s="10">
        <v>1901.6725</v>
      </c>
      <c r="C17" s="11">
        <v>18</v>
      </c>
      <c r="D17" s="11">
        <v>357</v>
      </c>
      <c r="E17" s="11">
        <v>5285</v>
      </c>
      <c r="F17" s="11">
        <v>157448</v>
      </c>
      <c r="G17" s="11">
        <v>563365</v>
      </c>
      <c r="H17" s="12">
        <v>2.51</v>
      </c>
      <c r="I17" s="11">
        <v>297069</v>
      </c>
      <c r="J17" s="11">
        <v>266296</v>
      </c>
      <c r="K17" s="12">
        <v>111.56</v>
      </c>
      <c r="L17" s="12">
        <v>3.58</v>
      </c>
      <c r="M17" s="12">
        <v>296.25</v>
      </c>
      <c r="N17" s="3"/>
      <c r="O17" s="3"/>
      <c r="P17" s="3"/>
      <c r="Q17" s="3"/>
      <c r="R17" s="3"/>
      <c r="S17" s="3"/>
      <c r="T17" s="3"/>
      <c r="U17" s="3"/>
      <c r="V17" s="3"/>
      <c r="W17" s="3"/>
      <c r="X17" s="3"/>
      <c r="Y17" s="3"/>
      <c r="Z17" s="3"/>
    </row>
    <row r="18" spans="1:26" ht="12">
      <c r="A18" s="54" t="s">
        <v>153</v>
      </c>
      <c r="B18" s="10">
        <v>2016.0075</v>
      </c>
      <c r="C18" s="11">
        <v>31</v>
      </c>
      <c r="D18" s="11">
        <v>534</v>
      </c>
      <c r="E18" s="11">
        <v>9683</v>
      </c>
      <c r="F18" s="11">
        <v>328824</v>
      </c>
      <c r="G18" s="11">
        <v>1107397</v>
      </c>
      <c r="H18" s="12">
        <v>4.94</v>
      </c>
      <c r="I18" s="11">
        <v>571753</v>
      </c>
      <c r="J18" s="11">
        <v>535644</v>
      </c>
      <c r="K18" s="12">
        <v>106.74</v>
      </c>
      <c r="L18" s="12">
        <v>3.37</v>
      </c>
      <c r="M18" s="12">
        <v>549.3</v>
      </c>
      <c r="N18" s="3"/>
      <c r="O18" s="3"/>
      <c r="P18" s="3"/>
      <c r="Q18" s="3"/>
      <c r="R18" s="3"/>
      <c r="S18" s="3"/>
      <c r="T18" s="3"/>
      <c r="U18" s="3"/>
      <c r="V18" s="3"/>
      <c r="W18" s="3"/>
      <c r="X18" s="3"/>
      <c r="Y18" s="3"/>
      <c r="Z18" s="3"/>
    </row>
    <row r="19" spans="1:26" ht="12">
      <c r="A19" s="54" t="s">
        <v>154</v>
      </c>
      <c r="B19" s="10">
        <v>2792.6642</v>
      </c>
      <c r="C19" s="11">
        <v>27</v>
      </c>
      <c r="D19" s="11">
        <v>446</v>
      </c>
      <c r="E19" s="11">
        <v>9363</v>
      </c>
      <c r="F19" s="11">
        <v>382320</v>
      </c>
      <c r="G19" s="11">
        <v>1236958</v>
      </c>
      <c r="H19" s="12">
        <v>5.52</v>
      </c>
      <c r="I19" s="11">
        <v>642111</v>
      </c>
      <c r="J19" s="11">
        <v>594847</v>
      </c>
      <c r="K19" s="12">
        <v>107.95</v>
      </c>
      <c r="L19" s="12">
        <v>3.24</v>
      </c>
      <c r="M19" s="12">
        <v>442.93</v>
      </c>
      <c r="N19" s="3"/>
      <c r="O19" s="3"/>
      <c r="P19" s="3"/>
      <c r="Q19" s="3"/>
      <c r="R19" s="3"/>
      <c r="S19" s="3"/>
      <c r="T19" s="3"/>
      <c r="U19" s="3"/>
      <c r="V19" s="3"/>
      <c r="W19" s="3"/>
      <c r="X19" s="3"/>
      <c r="Y19" s="3"/>
      <c r="Z19" s="3"/>
    </row>
    <row r="20" spans="1:26" ht="12">
      <c r="A20" s="54" t="s">
        <v>155</v>
      </c>
      <c r="B20" s="10">
        <v>2775.6003</v>
      </c>
      <c r="C20" s="11">
        <v>33</v>
      </c>
      <c r="D20" s="11">
        <v>465</v>
      </c>
      <c r="E20" s="11">
        <v>7440</v>
      </c>
      <c r="F20" s="11">
        <v>251733</v>
      </c>
      <c r="G20" s="11">
        <v>909364</v>
      </c>
      <c r="H20" s="12">
        <v>4.06</v>
      </c>
      <c r="I20" s="11">
        <v>473866</v>
      </c>
      <c r="J20" s="11">
        <v>435498</v>
      </c>
      <c r="K20" s="12">
        <v>108.81</v>
      </c>
      <c r="L20" s="12">
        <v>3.61</v>
      </c>
      <c r="M20" s="12">
        <v>327.63</v>
      </c>
      <c r="N20" s="3"/>
      <c r="O20" s="3"/>
      <c r="P20" s="3"/>
      <c r="Q20" s="3"/>
      <c r="R20" s="3"/>
      <c r="S20" s="3"/>
      <c r="T20" s="3"/>
      <c r="U20" s="3"/>
      <c r="V20" s="3"/>
      <c r="W20" s="3"/>
      <c r="X20" s="3"/>
      <c r="Y20" s="3"/>
      <c r="Z20" s="3"/>
    </row>
    <row r="21" spans="1:26" s="17" customFormat="1" ht="12">
      <c r="A21" s="54" t="s">
        <v>156</v>
      </c>
      <c r="B21" s="10">
        <v>3515.2526</v>
      </c>
      <c r="C21" s="11">
        <v>16</v>
      </c>
      <c r="D21" s="11">
        <v>147</v>
      </c>
      <c r="E21" s="11">
        <v>2710</v>
      </c>
      <c r="F21" s="11">
        <v>73766</v>
      </c>
      <c r="G21" s="11">
        <v>244612</v>
      </c>
      <c r="H21" s="12">
        <v>1.09</v>
      </c>
      <c r="I21" s="11">
        <v>131045</v>
      </c>
      <c r="J21" s="11">
        <v>113567</v>
      </c>
      <c r="K21" s="12">
        <v>115.39</v>
      </c>
      <c r="L21" s="12">
        <v>3.32</v>
      </c>
      <c r="M21" s="12">
        <v>69.59</v>
      </c>
      <c r="N21" s="16"/>
      <c r="O21" s="16"/>
      <c r="P21" s="16"/>
      <c r="Q21" s="16"/>
      <c r="R21" s="16"/>
      <c r="S21" s="16"/>
      <c r="T21" s="16"/>
      <c r="U21" s="16"/>
      <c r="V21" s="16"/>
      <c r="W21" s="16"/>
      <c r="X21" s="16"/>
      <c r="Y21" s="16"/>
      <c r="Z21" s="16"/>
    </row>
    <row r="22" spans="1:26" ht="12">
      <c r="A22" s="54" t="s">
        <v>157</v>
      </c>
      <c r="B22" s="10">
        <v>4628.5714</v>
      </c>
      <c r="C22" s="11">
        <v>13</v>
      </c>
      <c r="D22" s="11">
        <v>173</v>
      </c>
      <c r="E22" s="11">
        <v>3624</v>
      </c>
      <c r="F22" s="11">
        <v>107869</v>
      </c>
      <c r="G22" s="11">
        <v>353139</v>
      </c>
      <c r="H22" s="12">
        <v>1.58</v>
      </c>
      <c r="I22" s="11">
        <v>186376</v>
      </c>
      <c r="J22" s="11">
        <v>166763</v>
      </c>
      <c r="K22" s="12">
        <v>111.76</v>
      </c>
      <c r="L22" s="12">
        <v>3.27</v>
      </c>
      <c r="M22" s="12">
        <v>76.3</v>
      </c>
      <c r="N22" s="3"/>
      <c r="O22" s="3"/>
      <c r="P22" s="3"/>
      <c r="Q22" s="3"/>
      <c r="R22" s="3"/>
      <c r="S22" s="3"/>
      <c r="T22" s="3"/>
      <c r="U22" s="3"/>
      <c r="V22" s="3"/>
      <c r="W22" s="3"/>
      <c r="X22" s="3"/>
      <c r="Y22" s="3"/>
      <c r="Z22" s="3"/>
    </row>
    <row r="23" spans="1:26" ht="12">
      <c r="A23" s="54" t="s">
        <v>158</v>
      </c>
      <c r="B23" s="10">
        <v>126.8641</v>
      </c>
      <c r="C23" s="11">
        <v>6</v>
      </c>
      <c r="D23" s="11">
        <v>97</v>
      </c>
      <c r="E23" s="11">
        <v>1399</v>
      </c>
      <c r="F23" s="11">
        <v>28260</v>
      </c>
      <c r="G23" s="11">
        <v>92268</v>
      </c>
      <c r="H23" s="12">
        <v>0.41</v>
      </c>
      <c r="I23" s="11">
        <v>48115</v>
      </c>
      <c r="J23" s="11">
        <v>44153</v>
      </c>
      <c r="K23" s="12">
        <v>108.97</v>
      </c>
      <c r="L23" s="12">
        <v>3.26</v>
      </c>
      <c r="M23" s="12">
        <v>727.3</v>
      </c>
      <c r="N23" s="3"/>
      <c r="O23" s="3"/>
      <c r="P23" s="3"/>
      <c r="Q23" s="3"/>
      <c r="R23" s="3"/>
      <c r="S23" s="3"/>
      <c r="T23" s="3"/>
      <c r="U23" s="3"/>
      <c r="V23" s="3"/>
      <c r="W23" s="3"/>
      <c r="X23" s="3"/>
      <c r="Y23" s="3"/>
      <c r="Z23" s="3"/>
    </row>
    <row r="24" spans="1:26" ht="12">
      <c r="A24" s="54" t="s">
        <v>159</v>
      </c>
      <c r="B24" s="10">
        <v>132.7589</v>
      </c>
      <c r="C24" s="11">
        <v>7</v>
      </c>
      <c r="D24" s="11">
        <v>149</v>
      </c>
      <c r="E24" s="11">
        <v>3214</v>
      </c>
      <c r="F24" s="11">
        <v>132196</v>
      </c>
      <c r="G24" s="11">
        <v>390966</v>
      </c>
      <c r="H24" s="12">
        <v>1.74</v>
      </c>
      <c r="I24" s="11">
        <v>199989</v>
      </c>
      <c r="J24" s="11">
        <v>190977</v>
      </c>
      <c r="K24" s="12">
        <v>104.72</v>
      </c>
      <c r="L24" s="12">
        <v>2.96</v>
      </c>
      <c r="M24" s="12">
        <v>2944.93</v>
      </c>
      <c r="N24" s="3"/>
      <c r="O24" s="3"/>
      <c r="P24" s="3"/>
      <c r="Q24" s="3"/>
      <c r="R24" s="3"/>
      <c r="S24" s="3"/>
      <c r="T24" s="3"/>
      <c r="U24" s="3"/>
      <c r="V24" s="3"/>
      <c r="W24" s="3"/>
      <c r="X24" s="3"/>
      <c r="Y24" s="3"/>
      <c r="Z24" s="3"/>
    </row>
    <row r="25" spans="1:26" ht="12">
      <c r="A25" s="54" t="s">
        <v>160</v>
      </c>
      <c r="B25" s="10">
        <v>104.0964</v>
      </c>
      <c r="C25" s="11">
        <v>3</v>
      </c>
      <c r="D25" s="11">
        <v>121</v>
      </c>
      <c r="E25" s="11">
        <v>2099</v>
      </c>
      <c r="F25" s="11">
        <v>115169</v>
      </c>
      <c r="G25" s="11">
        <v>373296</v>
      </c>
      <c r="H25" s="12">
        <v>1.67</v>
      </c>
      <c r="I25" s="11">
        <v>190116</v>
      </c>
      <c r="J25" s="11">
        <v>183180</v>
      </c>
      <c r="K25" s="12">
        <v>103.79</v>
      </c>
      <c r="L25" s="12">
        <v>3.24</v>
      </c>
      <c r="M25" s="12">
        <v>3586.06</v>
      </c>
      <c r="N25" s="3"/>
      <c r="O25" s="3"/>
      <c r="P25" s="3"/>
      <c r="Q25" s="3"/>
      <c r="R25" s="3"/>
      <c r="S25" s="3"/>
      <c r="T25" s="3"/>
      <c r="U25" s="3"/>
      <c r="V25" s="3"/>
      <c r="W25" s="3"/>
      <c r="X25" s="3"/>
      <c r="Y25" s="3"/>
      <c r="Z25" s="3"/>
    </row>
    <row r="26" spans="1:26" ht="12">
      <c r="A26" s="54" t="s">
        <v>161</v>
      </c>
      <c r="B26" s="10">
        <v>163.4256</v>
      </c>
      <c r="C26" s="11">
        <v>8</v>
      </c>
      <c r="D26" s="11">
        <v>223</v>
      </c>
      <c r="E26" s="11">
        <v>4753</v>
      </c>
      <c r="F26" s="11">
        <v>317310</v>
      </c>
      <c r="G26" s="11">
        <v>983694</v>
      </c>
      <c r="H26" s="12">
        <v>4.39</v>
      </c>
      <c r="I26" s="11">
        <v>485307</v>
      </c>
      <c r="J26" s="11">
        <v>498387</v>
      </c>
      <c r="K26" s="12">
        <v>97.38</v>
      </c>
      <c r="L26" s="12">
        <v>3.1</v>
      </c>
      <c r="M26" s="12">
        <v>6019.22</v>
      </c>
      <c r="N26" s="3"/>
      <c r="O26" s="3"/>
      <c r="P26" s="3"/>
      <c r="Q26" s="3"/>
      <c r="R26" s="3"/>
      <c r="S26" s="3"/>
      <c r="T26" s="3"/>
      <c r="U26" s="3"/>
      <c r="V26" s="3"/>
      <c r="W26" s="3"/>
      <c r="X26" s="3"/>
      <c r="Y26" s="3"/>
      <c r="Z26" s="3"/>
    </row>
    <row r="27" spans="1:26" ht="12">
      <c r="A27" s="54" t="s">
        <v>162</v>
      </c>
      <c r="B27" s="10">
        <v>60.0256</v>
      </c>
      <c r="C27" s="11">
        <v>2</v>
      </c>
      <c r="D27" s="11">
        <v>110</v>
      </c>
      <c r="E27" s="11">
        <v>1815</v>
      </c>
      <c r="F27" s="11">
        <v>81262</v>
      </c>
      <c r="G27" s="11">
        <v>267993</v>
      </c>
      <c r="H27" s="12">
        <v>1.2</v>
      </c>
      <c r="I27" s="11">
        <v>134621</v>
      </c>
      <c r="J27" s="11">
        <v>133372</v>
      </c>
      <c r="K27" s="12">
        <v>100.94</v>
      </c>
      <c r="L27" s="12">
        <v>3.3</v>
      </c>
      <c r="M27" s="12">
        <v>4464.65</v>
      </c>
      <c r="N27" s="3"/>
      <c r="O27" s="3"/>
      <c r="P27" s="3"/>
      <c r="Q27" s="3"/>
      <c r="R27" s="3"/>
      <c r="S27" s="3"/>
      <c r="T27" s="3"/>
      <c r="U27" s="3"/>
      <c r="V27" s="3"/>
      <c r="W27" s="3"/>
      <c r="X27" s="3"/>
      <c r="Y27" s="3"/>
      <c r="Z27" s="3"/>
    </row>
    <row r="28" spans="1:26" s="9" customFormat="1" ht="12" customHeight="1">
      <c r="A28" s="54" t="s">
        <v>163</v>
      </c>
      <c r="B28" s="10">
        <v>175.6456</v>
      </c>
      <c r="C28" s="11">
        <v>7</v>
      </c>
      <c r="D28" s="11">
        <v>266</v>
      </c>
      <c r="E28" s="11">
        <v>5278</v>
      </c>
      <c r="F28" s="11">
        <v>233504</v>
      </c>
      <c r="G28" s="11">
        <v>740846</v>
      </c>
      <c r="H28" s="12">
        <v>3.31</v>
      </c>
      <c r="I28" s="11">
        <v>372567</v>
      </c>
      <c r="J28" s="11">
        <v>368279</v>
      </c>
      <c r="K28" s="12">
        <v>101.16</v>
      </c>
      <c r="L28" s="12">
        <v>3.17</v>
      </c>
      <c r="M28" s="12">
        <v>4217.85</v>
      </c>
      <c r="N28" s="8"/>
      <c r="O28" s="8"/>
      <c r="P28" s="8"/>
      <c r="Q28" s="8"/>
      <c r="R28" s="8"/>
      <c r="S28" s="8"/>
      <c r="T28" s="8"/>
      <c r="U28" s="8"/>
      <c r="V28" s="8"/>
      <c r="W28" s="8"/>
      <c r="X28" s="8"/>
      <c r="Y28" s="8"/>
      <c r="Z28" s="8"/>
    </row>
    <row r="29" spans="1:26" s="9" customFormat="1" ht="12" customHeight="1">
      <c r="A29" s="64" t="s">
        <v>126</v>
      </c>
      <c r="B29" s="18">
        <v>271.7997</v>
      </c>
      <c r="C29" s="19">
        <v>12</v>
      </c>
      <c r="D29" s="19">
        <v>435</v>
      </c>
      <c r="E29" s="19">
        <v>9986</v>
      </c>
      <c r="F29" s="19">
        <v>894763</v>
      </c>
      <c r="G29" s="19">
        <v>2633802</v>
      </c>
      <c r="H29" s="20">
        <v>11.76</v>
      </c>
      <c r="I29" s="19">
        <v>1300179</v>
      </c>
      <c r="J29" s="19">
        <v>1333623</v>
      </c>
      <c r="K29" s="20">
        <v>97.49</v>
      </c>
      <c r="L29" s="20">
        <v>2.94</v>
      </c>
      <c r="M29" s="20">
        <v>9690.23</v>
      </c>
      <c r="N29" s="8"/>
      <c r="O29" s="8"/>
      <c r="P29" s="8"/>
      <c r="Q29" s="8"/>
      <c r="R29" s="8"/>
      <c r="S29" s="8"/>
      <c r="T29" s="8"/>
      <c r="U29" s="8"/>
      <c r="V29" s="8"/>
      <c r="W29" s="8"/>
      <c r="X29" s="8"/>
      <c r="Y29" s="8"/>
      <c r="Z29" s="8"/>
    </row>
    <row r="30" spans="1:26" s="9" customFormat="1" ht="12" customHeight="1">
      <c r="A30" s="64" t="s">
        <v>127</v>
      </c>
      <c r="B30" s="18">
        <v>153.6029</v>
      </c>
      <c r="C30" s="19">
        <v>11</v>
      </c>
      <c r="D30" s="19">
        <v>464</v>
      </c>
      <c r="E30" s="19">
        <v>8508</v>
      </c>
      <c r="F30" s="19">
        <v>506632</v>
      </c>
      <c r="G30" s="19">
        <v>1494457</v>
      </c>
      <c r="H30" s="20">
        <v>6.67</v>
      </c>
      <c r="I30" s="19">
        <v>754030</v>
      </c>
      <c r="J30" s="19">
        <v>740427</v>
      </c>
      <c r="K30" s="20">
        <v>101.84</v>
      </c>
      <c r="L30" s="20">
        <v>2.95</v>
      </c>
      <c r="M30" s="20">
        <v>9729.35</v>
      </c>
      <c r="N30" s="8"/>
      <c r="O30" s="8"/>
      <c r="P30" s="8"/>
      <c r="Q30" s="8"/>
      <c r="R30" s="8"/>
      <c r="S30" s="8"/>
      <c r="T30" s="8"/>
      <c r="U30" s="8"/>
      <c r="V30" s="8"/>
      <c r="W30" s="8"/>
      <c r="X30" s="8"/>
      <c r="Y30" s="8"/>
      <c r="Z30" s="8"/>
    </row>
    <row r="31" spans="1:26" s="17" customFormat="1" ht="12" customHeight="1">
      <c r="A31" s="64" t="s">
        <v>164</v>
      </c>
      <c r="B31" s="18">
        <v>181.856</v>
      </c>
      <c r="C31" s="19">
        <v>10</v>
      </c>
      <c r="D31" s="19">
        <v>59</v>
      </c>
      <c r="E31" s="19">
        <v>878</v>
      </c>
      <c r="F31" s="19">
        <v>20113</v>
      </c>
      <c r="G31" s="19">
        <v>65809</v>
      </c>
      <c r="H31" s="20">
        <v>0.29</v>
      </c>
      <c r="I31" s="19">
        <v>34748</v>
      </c>
      <c r="J31" s="19">
        <v>31061</v>
      </c>
      <c r="K31" s="20">
        <v>111.87</v>
      </c>
      <c r="L31" s="20">
        <v>3.27</v>
      </c>
      <c r="M31" s="20">
        <v>361.87</v>
      </c>
      <c r="N31" s="16"/>
      <c r="O31" s="16"/>
      <c r="P31" s="16"/>
      <c r="Q31" s="16"/>
      <c r="R31" s="16"/>
      <c r="S31" s="16"/>
      <c r="T31" s="16"/>
      <c r="U31" s="16"/>
      <c r="V31" s="16"/>
      <c r="W31" s="16"/>
      <c r="X31" s="16"/>
      <c r="Y31" s="16"/>
      <c r="Z31" s="16"/>
    </row>
    <row r="32" spans="1:26" s="17" customFormat="1" ht="12" customHeight="1">
      <c r="A32" s="54" t="s">
        <v>165</v>
      </c>
      <c r="B32" s="10">
        <v>153.056</v>
      </c>
      <c r="C32" s="11">
        <v>6</v>
      </c>
      <c r="D32" s="11">
        <v>37</v>
      </c>
      <c r="E32" s="11">
        <v>741</v>
      </c>
      <c r="F32" s="11">
        <v>18542</v>
      </c>
      <c r="G32" s="11">
        <v>56958</v>
      </c>
      <c r="H32" s="12">
        <v>0.25</v>
      </c>
      <c r="I32" s="11">
        <v>29693</v>
      </c>
      <c r="J32" s="11">
        <v>27265</v>
      </c>
      <c r="K32" s="12">
        <v>108.91</v>
      </c>
      <c r="L32" s="12">
        <v>3.07</v>
      </c>
      <c r="M32" s="12">
        <v>372.14</v>
      </c>
      <c r="N32" s="16"/>
      <c r="O32" s="16"/>
      <c r="P32" s="16"/>
      <c r="Q32" s="16"/>
      <c r="R32" s="16"/>
      <c r="S32" s="16"/>
      <c r="T32" s="16"/>
      <c r="U32" s="16"/>
      <c r="V32" s="16"/>
      <c r="W32" s="16"/>
      <c r="X32" s="16"/>
      <c r="Y32" s="16"/>
      <c r="Z32" s="16"/>
    </row>
    <row r="33" spans="1:26" ht="12.75" thickBot="1">
      <c r="A33" s="65" t="s">
        <v>166</v>
      </c>
      <c r="B33" s="37">
        <v>28.8</v>
      </c>
      <c r="C33" s="38">
        <v>4</v>
      </c>
      <c r="D33" s="38">
        <v>22</v>
      </c>
      <c r="E33" s="38">
        <v>137</v>
      </c>
      <c r="F33" s="38">
        <v>1571</v>
      </c>
      <c r="G33" s="38">
        <v>8851</v>
      </c>
      <c r="H33" s="39">
        <v>0.04</v>
      </c>
      <c r="I33" s="38">
        <v>5055</v>
      </c>
      <c r="J33" s="38">
        <v>3796</v>
      </c>
      <c r="K33" s="39">
        <v>133.17</v>
      </c>
      <c r="L33" s="39">
        <v>5.63</v>
      </c>
      <c r="M33" s="39">
        <v>307.33</v>
      </c>
      <c r="N33" s="3"/>
      <c r="O33" s="3"/>
      <c r="P33" s="3"/>
      <c r="Q33" s="3"/>
      <c r="R33" s="3"/>
      <c r="S33" s="3"/>
      <c r="T33" s="3"/>
      <c r="U33" s="3"/>
      <c r="V33" s="3"/>
      <c r="W33" s="3"/>
      <c r="X33" s="3"/>
      <c r="Y33" s="3"/>
      <c r="Z33" s="3"/>
    </row>
    <row r="34" spans="1:26" s="9" customFormat="1" ht="11.25" customHeight="1" thickTop="1">
      <c r="A34" s="150" t="s">
        <v>129</v>
      </c>
      <c r="B34" s="155"/>
      <c r="C34" s="155"/>
      <c r="D34" s="155"/>
      <c r="E34" s="155"/>
      <c r="F34" s="155"/>
      <c r="G34" s="155"/>
      <c r="H34" s="155"/>
      <c r="I34" s="155"/>
      <c r="J34" s="155"/>
      <c r="K34" s="155"/>
      <c r="L34" s="155"/>
      <c r="M34" s="155"/>
      <c r="N34" s="8"/>
      <c r="O34" s="8"/>
      <c r="P34" s="8"/>
      <c r="Q34" s="8"/>
      <c r="R34" s="8"/>
      <c r="S34" s="8"/>
      <c r="T34" s="8"/>
      <c r="U34" s="8"/>
      <c r="V34" s="8"/>
      <c r="W34" s="8"/>
      <c r="X34" s="8"/>
      <c r="Y34" s="8"/>
      <c r="Z34" s="8"/>
    </row>
    <row r="35" spans="1:26" ht="12">
      <c r="A35" s="26" t="s">
        <v>130</v>
      </c>
      <c r="B35" s="27">
        <f aca="true" t="shared" si="0" ref="B35:G35">SUM(B36:B39)</f>
        <v>36006.1794</v>
      </c>
      <c r="C35" s="28">
        <f t="shared" si="0"/>
        <v>359</v>
      </c>
      <c r="D35" s="28">
        <f t="shared" si="0"/>
        <v>7716</v>
      </c>
      <c r="E35" s="28">
        <f t="shared" si="0"/>
        <v>144318</v>
      </c>
      <c r="F35" s="28">
        <f t="shared" si="0"/>
        <v>6782168</v>
      </c>
      <c r="G35" s="28">
        <f t="shared" si="0"/>
        <v>22339759</v>
      </c>
      <c r="H35" s="29">
        <f>G35/$G$35*100</f>
        <v>100</v>
      </c>
      <c r="I35" s="28">
        <f>SUM(I36:I39)</f>
        <v>11406903</v>
      </c>
      <c r="J35" s="28">
        <f>SUM(J36:J39)</f>
        <v>10932856</v>
      </c>
      <c r="K35" s="29">
        <f>I35/J35*100</f>
        <v>104.33598503446856</v>
      </c>
      <c r="L35" s="29">
        <f>G35/F35</f>
        <v>3.2938964354760896</v>
      </c>
      <c r="M35" s="29">
        <f>G35/B35</f>
        <v>620.4423621796429</v>
      </c>
      <c r="N35" s="3"/>
      <c r="O35" s="3"/>
      <c r="P35" s="3"/>
      <c r="Q35" s="3"/>
      <c r="R35" s="3"/>
      <c r="S35" s="3"/>
      <c r="T35" s="3"/>
      <c r="U35" s="3"/>
      <c r="V35" s="3"/>
      <c r="W35" s="3"/>
      <c r="X35" s="3"/>
      <c r="Y35" s="3"/>
      <c r="Z35" s="3"/>
    </row>
    <row r="36" spans="1:26" ht="12">
      <c r="A36" s="66" t="s">
        <v>131</v>
      </c>
      <c r="B36" s="30">
        <f aca="true" t="shared" si="1" ref="B36:G36">SUM(B$29,B$24:B$25,B$8:B$11)</f>
        <v>7353.3939</v>
      </c>
      <c r="C36" s="31">
        <f t="shared" si="1"/>
        <v>89</v>
      </c>
      <c r="D36" s="31">
        <f t="shared" si="1"/>
        <v>2563</v>
      </c>
      <c r="E36" s="31">
        <f t="shared" si="1"/>
        <v>53399</v>
      </c>
      <c r="F36" s="31">
        <f t="shared" si="1"/>
        <v>3081740</v>
      </c>
      <c r="G36" s="32">
        <f t="shared" si="1"/>
        <v>9683378</v>
      </c>
      <c r="H36" s="33">
        <f>G36/$G$35*100</f>
        <v>43.34593761732165</v>
      </c>
      <c r="I36" s="31">
        <f>SUM(I$29,I$24:I$25,I$8:I$11)</f>
        <v>4889814</v>
      </c>
      <c r="J36" s="31">
        <f>SUM(J$29,J$24:J$25,J$8:J$11)</f>
        <v>4793564</v>
      </c>
      <c r="K36" s="33">
        <f>I36/J36*100</f>
        <v>102.00790059337896</v>
      </c>
      <c r="L36" s="33">
        <f>G36/F36</f>
        <v>3.1421787691369163</v>
      </c>
      <c r="M36" s="33">
        <f>G36/B36</f>
        <v>1316.8583285059706</v>
      </c>
      <c r="N36" s="3"/>
      <c r="O36" s="3"/>
      <c r="P36" s="3"/>
      <c r="Q36" s="3"/>
      <c r="R36" s="3"/>
      <c r="S36" s="3"/>
      <c r="T36" s="3"/>
      <c r="U36" s="3"/>
      <c r="V36" s="3"/>
      <c r="W36" s="3"/>
      <c r="X36" s="3"/>
      <c r="Y36" s="3"/>
      <c r="Z36" s="3"/>
    </row>
    <row r="37" spans="1:26" ht="12">
      <c r="A37" s="67" t="s">
        <v>133</v>
      </c>
      <c r="B37" s="30">
        <f aca="true" t="shared" si="2" ref="B37:G37">SUM(B$26,B$12:B$16)</f>
        <v>10506.878799999999</v>
      </c>
      <c r="C37" s="31">
        <f t="shared" si="2"/>
        <v>106</v>
      </c>
      <c r="D37" s="31">
        <f t="shared" si="2"/>
        <v>2094</v>
      </c>
      <c r="E37" s="31">
        <f t="shared" si="2"/>
        <v>35814</v>
      </c>
      <c r="F37" s="31">
        <f t="shared" si="2"/>
        <v>1548810</v>
      </c>
      <c r="G37" s="32">
        <f t="shared" si="2"/>
        <v>5645982</v>
      </c>
      <c r="H37" s="33">
        <f>G37/$G$35*100</f>
        <v>25.273244890421605</v>
      </c>
      <c r="I37" s="31">
        <f>SUM(I$26,I$12:I$16)</f>
        <v>2905536</v>
      </c>
      <c r="J37" s="31">
        <f>SUM(J$26,J$12:J$16)</f>
        <v>2740446</v>
      </c>
      <c r="K37" s="33">
        <f>I37/J37*100</f>
        <v>106.0242018999827</v>
      </c>
      <c r="L37" s="33">
        <f>G37/F37</f>
        <v>3.645367733937668</v>
      </c>
      <c r="M37" s="33">
        <f>G37/B37</f>
        <v>537.3605337486143</v>
      </c>
      <c r="N37" s="3"/>
      <c r="O37" s="3"/>
      <c r="P37" s="3"/>
      <c r="Q37" s="3"/>
      <c r="R37" s="3"/>
      <c r="S37" s="3"/>
      <c r="T37" s="3"/>
      <c r="U37" s="3"/>
      <c r="V37" s="3"/>
      <c r="W37" s="3"/>
      <c r="X37" s="3"/>
      <c r="Y37" s="3"/>
      <c r="Z37" s="3"/>
    </row>
    <row r="38" spans="1:26" ht="12">
      <c r="A38" s="67" t="s">
        <v>132</v>
      </c>
      <c r="B38" s="30">
        <f aca="true" t="shared" si="3" ref="B38:G38">SUM(B$27:B$28,B$30,B$17:B$20,B$23)</f>
        <v>10002.0827</v>
      </c>
      <c r="C38" s="31">
        <f t="shared" si="3"/>
        <v>135</v>
      </c>
      <c r="D38" s="31">
        <f t="shared" si="3"/>
        <v>2739</v>
      </c>
      <c r="E38" s="31">
        <f t="shared" si="3"/>
        <v>48771</v>
      </c>
      <c r="F38" s="31">
        <f t="shared" si="3"/>
        <v>1969983</v>
      </c>
      <c r="G38" s="32">
        <f t="shared" si="3"/>
        <v>6412648</v>
      </c>
      <c r="H38" s="33">
        <f>G38/$G$35*100</f>
        <v>28.70509032796639</v>
      </c>
      <c r="I38" s="31">
        <f>SUM(I$27:I$28,I$30,I$17:I$20,I$23)</f>
        <v>3294132</v>
      </c>
      <c r="J38" s="31">
        <f>SUM(J$27:J$28,J$30,J$17:J$20,J$23)</f>
        <v>3118516</v>
      </c>
      <c r="K38" s="33">
        <f>I38/J38*100</f>
        <v>105.63139647191164</v>
      </c>
      <c r="L38" s="33">
        <f>G38/F38</f>
        <v>3.255179359415792</v>
      </c>
      <c r="M38" s="33">
        <f>G38/B38</f>
        <v>641.1312715900659</v>
      </c>
      <c r="N38" s="3"/>
      <c r="O38" s="3"/>
      <c r="P38" s="3"/>
      <c r="Q38" s="3"/>
      <c r="R38" s="3"/>
      <c r="S38" s="3"/>
      <c r="T38" s="3"/>
      <c r="U38" s="3"/>
      <c r="V38" s="3"/>
      <c r="W38" s="3"/>
      <c r="X38" s="3"/>
      <c r="Y38" s="3"/>
      <c r="Z38" s="3"/>
    </row>
    <row r="39" spans="1:26" ht="12">
      <c r="A39" s="67" t="s">
        <v>135</v>
      </c>
      <c r="B39" s="34">
        <f aca="true" t="shared" si="4" ref="B39:G39">SUM(B$21:B$22)</f>
        <v>8143.824</v>
      </c>
      <c r="C39" s="35">
        <f t="shared" si="4"/>
        <v>29</v>
      </c>
      <c r="D39" s="35">
        <f t="shared" si="4"/>
        <v>320</v>
      </c>
      <c r="E39" s="35">
        <f t="shared" si="4"/>
        <v>6334</v>
      </c>
      <c r="F39" s="35">
        <f t="shared" si="4"/>
        <v>181635</v>
      </c>
      <c r="G39" s="36">
        <f t="shared" si="4"/>
        <v>597751</v>
      </c>
      <c r="H39" s="33">
        <f>G39/$G$35*100</f>
        <v>2.6757271642903575</v>
      </c>
      <c r="I39" s="35">
        <f>SUM(I$21:I$22)</f>
        <v>317421</v>
      </c>
      <c r="J39" s="35">
        <f>SUM(J$21:J$22)</f>
        <v>280330</v>
      </c>
      <c r="K39" s="33">
        <f>I39/J39*100</f>
        <v>113.23119180965291</v>
      </c>
      <c r="L39" s="33">
        <f>G39/F39</f>
        <v>3.290946128224186</v>
      </c>
      <c r="M39" s="33">
        <f>G39/B39</f>
        <v>73.39930234248678</v>
      </c>
      <c r="N39" s="3"/>
      <c r="O39" s="3"/>
      <c r="P39" s="3"/>
      <c r="Q39" s="3"/>
      <c r="R39" s="3"/>
      <c r="S39" s="3"/>
      <c r="T39" s="3"/>
      <c r="U39" s="3"/>
      <c r="V39" s="3"/>
      <c r="W39" s="3"/>
      <c r="X39" s="3"/>
      <c r="Y39" s="3"/>
      <c r="Z39" s="3"/>
    </row>
    <row r="40" spans="1:26" ht="12">
      <c r="A40" s="14" t="s">
        <v>23</v>
      </c>
      <c r="B40" s="3"/>
      <c r="C40" s="3"/>
      <c r="D40" s="3"/>
      <c r="E40" s="3"/>
      <c r="F40" s="3"/>
      <c r="G40" s="3"/>
      <c r="H40" s="3"/>
      <c r="I40" s="3"/>
      <c r="J40" s="3"/>
      <c r="K40" s="3"/>
      <c r="L40" s="3"/>
      <c r="M40" s="3"/>
      <c r="N40" s="3"/>
      <c r="O40" s="3"/>
      <c r="P40" s="3"/>
      <c r="Q40" s="3"/>
      <c r="R40" s="3"/>
      <c r="S40" s="3"/>
      <c r="T40" s="3"/>
      <c r="U40" s="3"/>
      <c r="V40" s="3"/>
      <c r="W40" s="3"/>
      <c r="X40" s="3"/>
      <c r="Y40" s="3"/>
      <c r="Z40" s="3"/>
    </row>
    <row r="41" spans="1:26" ht="12">
      <c r="A41" s="14" t="s">
        <v>24</v>
      </c>
      <c r="B41" s="3"/>
      <c r="C41" s="3"/>
      <c r="D41" s="3"/>
      <c r="E41" s="3"/>
      <c r="F41" s="3"/>
      <c r="G41" s="3"/>
      <c r="H41" s="3"/>
      <c r="I41" s="3"/>
      <c r="J41" s="3"/>
      <c r="K41" s="3"/>
      <c r="L41" s="3"/>
      <c r="M41" s="3"/>
      <c r="N41" s="3"/>
      <c r="O41" s="3"/>
      <c r="P41" s="3"/>
      <c r="Q41" s="3"/>
      <c r="R41" s="3"/>
      <c r="S41" s="3"/>
      <c r="T41" s="3"/>
      <c r="U41" s="3"/>
      <c r="V41" s="3"/>
      <c r="W41" s="3"/>
      <c r="X41" s="3"/>
      <c r="Y41" s="3"/>
      <c r="Z41" s="3"/>
    </row>
    <row r="42" spans="1:26" ht="12">
      <c r="A42" s="14" t="s">
        <v>25</v>
      </c>
      <c r="B42" s="3"/>
      <c r="C42" s="3"/>
      <c r="D42" s="3"/>
      <c r="E42" s="3"/>
      <c r="F42" s="3"/>
      <c r="G42" s="3"/>
      <c r="H42" s="3"/>
      <c r="I42" s="3"/>
      <c r="J42" s="3"/>
      <c r="K42" s="3"/>
      <c r="L42" s="3"/>
      <c r="M42" s="3"/>
      <c r="N42" s="3"/>
      <c r="O42" s="3"/>
      <c r="P42" s="3"/>
      <c r="Q42" s="3"/>
      <c r="R42" s="3"/>
      <c r="S42" s="3"/>
      <c r="T42" s="3"/>
      <c r="U42" s="3"/>
      <c r="V42" s="3"/>
      <c r="W42" s="3"/>
      <c r="X42" s="3"/>
      <c r="Y42" s="3"/>
      <c r="Z42" s="3"/>
    </row>
    <row r="43" spans="1:26" ht="12">
      <c r="A43" s="14" t="s">
        <v>26</v>
      </c>
      <c r="B43" s="3"/>
      <c r="C43" s="3"/>
      <c r="D43" s="3"/>
      <c r="E43" s="3"/>
      <c r="F43" s="3"/>
      <c r="G43" s="3"/>
      <c r="H43" s="3"/>
      <c r="I43" s="3"/>
      <c r="J43" s="3"/>
      <c r="K43" s="3"/>
      <c r="L43" s="3"/>
      <c r="M43" s="3"/>
      <c r="N43" s="3"/>
      <c r="O43" s="3"/>
      <c r="P43" s="3"/>
      <c r="Q43" s="3"/>
      <c r="R43" s="3"/>
      <c r="S43" s="3"/>
      <c r="T43" s="3"/>
      <c r="U43" s="3"/>
      <c r="V43" s="3"/>
      <c r="W43" s="3"/>
      <c r="X43" s="3"/>
      <c r="Y43" s="3"/>
      <c r="Z43" s="3"/>
    </row>
    <row r="44" spans="1:26" s="44" customFormat="1" ht="12">
      <c r="A44" s="108" t="s">
        <v>598</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26" ht="12">
      <c r="A45" s="152" t="s">
        <v>52</v>
      </c>
      <c r="B45" s="156"/>
      <c r="C45" s="156"/>
      <c r="D45" s="156"/>
      <c r="E45" s="156"/>
      <c r="F45" s="156"/>
      <c r="G45" s="156"/>
      <c r="H45" s="156"/>
      <c r="I45" s="156"/>
      <c r="J45" s="156"/>
      <c r="K45" s="156"/>
      <c r="L45" s="156"/>
      <c r="M45" s="156"/>
      <c r="N45" s="3"/>
      <c r="O45" s="3"/>
      <c r="P45" s="3"/>
      <c r="Q45" s="3"/>
      <c r="R45" s="3"/>
      <c r="S45" s="3"/>
      <c r="T45" s="3"/>
      <c r="U45" s="3"/>
      <c r="V45" s="3"/>
      <c r="W45" s="3"/>
      <c r="X45" s="3"/>
      <c r="Y45" s="3"/>
      <c r="Z45" s="3"/>
    </row>
    <row r="46" spans="1:26" ht="12">
      <c r="A46" s="68" t="s">
        <v>139</v>
      </c>
      <c r="B46" s="16"/>
      <c r="C46" s="16"/>
      <c r="D46" s="16"/>
      <c r="E46" s="16"/>
      <c r="F46" s="16"/>
      <c r="G46" s="16"/>
      <c r="H46" s="16"/>
      <c r="I46" s="16"/>
      <c r="J46" s="16"/>
      <c r="K46" s="16"/>
      <c r="L46" s="16"/>
      <c r="M46" s="16"/>
      <c r="N46" s="3"/>
      <c r="O46" s="3"/>
      <c r="P46" s="3"/>
      <c r="Q46" s="3"/>
      <c r="R46" s="3"/>
      <c r="S46" s="3"/>
      <c r="T46" s="3"/>
      <c r="U46" s="3"/>
      <c r="V46" s="3"/>
      <c r="W46" s="3"/>
      <c r="X46" s="3"/>
      <c r="Y46" s="3"/>
      <c r="Z46" s="3"/>
    </row>
    <row r="47" spans="2:26" ht="12">
      <c r="B47" s="3"/>
      <c r="C47" s="3"/>
      <c r="D47" s="3"/>
      <c r="E47" s="3"/>
      <c r="F47" s="3"/>
      <c r="G47" s="3"/>
      <c r="H47" s="3"/>
      <c r="I47" s="3"/>
      <c r="J47" s="3"/>
      <c r="K47" s="3"/>
      <c r="L47" s="3"/>
      <c r="M47" s="3"/>
      <c r="N47" s="3"/>
      <c r="O47" s="3"/>
      <c r="P47" s="3"/>
      <c r="Q47" s="3"/>
      <c r="R47" s="3"/>
      <c r="S47" s="3"/>
      <c r="T47" s="3"/>
      <c r="U47" s="3"/>
      <c r="V47" s="3"/>
      <c r="W47" s="3"/>
      <c r="X47" s="3"/>
      <c r="Y47" s="3"/>
      <c r="Z47" s="3"/>
    </row>
    <row r="48" spans="2:26" ht="12">
      <c r="B48" s="3"/>
      <c r="C48" s="3"/>
      <c r="D48" s="3"/>
      <c r="E48" s="3"/>
      <c r="F48" s="3"/>
      <c r="G48" s="3"/>
      <c r="H48" s="3"/>
      <c r="I48" s="3"/>
      <c r="J48" s="3"/>
      <c r="K48" s="3"/>
      <c r="L48" s="3"/>
      <c r="M48" s="3"/>
      <c r="N48" s="3"/>
      <c r="O48" s="3"/>
      <c r="P48" s="3"/>
      <c r="Q48" s="3"/>
      <c r="R48" s="3"/>
      <c r="S48" s="3"/>
      <c r="T48" s="3"/>
      <c r="U48" s="3"/>
      <c r="V48" s="3"/>
      <c r="W48" s="3"/>
      <c r="X48" s="3"/>
      <c r="Y48" s="3"/>
      <c r="Z48" s="3"/>
    </row>
    <row r="49" spans="2:26" ht="12">
      <c r="B49" s="3"/>
      <c r="C49" s="3"/>
      <c r="D49" s="3"/>
      <c r="E49" s="3"/>
      <c r="F49" s="3"/>
      <c r="G49" s="3"/>
      <c r="H49" s="3"/>
      <c r="I49" s="3"/>
      <c r="J49" s="3"/>
      <c r="K49" s="3"/>
      <c r="L49" s="3"/>
      <c r="M49" s="3"/>
      <c r="N49" s="3"/>
      <c r="O49" s="3"/>
      <c r="P49" s="3"/>
      <c r="Q49" s="3"/>
      <c r="R49" s="3"/>
      <c r="S49" s="3"/>
      <c r="T49" s="3"/>
      <c r="U49" s="3"/>
      <c r="V49" s="3"/>
      <c r="W49" s="3"/>
      <c r="X49" s="3"/>
      <c r="Y49" s="3"/>
      <c r="Z49" s="3"/>
    </row>
    <row r="50" spans="2:26" ht="12">
      <c r="B50" s="3"/>
      <c r="C50" s="3"/>
      <c r="D50" s="3"/>
      <c r="E50" s="3"/>
      <c r="F50" s="3"/>
      <c r="G50" s="3"/>
      <c r="H50" s="3"/>
      <c r="I50" s="3"/>
      <c r="J50" s="3"/>
      <c r="K50" s="3"/>
      <c r="L50" s="3"/>
      <c r="M50" s="3"/>
      <c r="N50" s="3"/>
      <c r="O50" s="3"/>
      <c r="P50" s="3"/>
      <c r="Q50" s="3"/>
      <c r="R50" s="3"/>
      <c r="S50" s="3"/>
      <c r="T50" s="3"/>
      <c r="U50" s="3"/>
      <c r="V50" s="3"/>
      <c r="W50" s="3"/>
      <c r="X50" s="3"/>
      <c r="Y50" s="3"/>
      <c r="Z50" s="3"/>
    </row>
    <row r="51" spans="2:26" ht="12">
      <c r="B51" s="3"/>
      <c r="C51" s="3"/>
      <c r="D51" s="3"/>
      <c r="E51" s="3"/>
      <c r="F51" s="3"/>
      <c r="G51" s="3"/>
      <c r="H51" s="3"/>
      <c r="I51" s="3"/>
      <c r="J51" s="3"/>
      <c r="K51" s="3"/>
      <c r="L51" s="3"/>
      <c r="M51" s="3"/>
      <c r="N51" s="3"/>
      <c r="O51" s="3"/>
      <c r="P51" s="3"/>
      <c r="Q51" s="3"/>
      <c r="R51" s="3"/>
      <c r="S51" s="3"/>
      <c r="T51" s="3"/>
      <c r="U51" s="3"/>
      <c r="V51" s="3"/>
      <c r="W51" s="3"/>
      <c r="X51" s="3"/>
      <c r="Y51" s="3"/>
      <c r="Z51" s="3"/>
    </row>
    <row r="52" spans="2:26" ht="12">
      <c r="B52" s="3"/>
      <c r="C52" s="3"/>
      <c r="D52" s="3"/>
      <c r="E52" s="3"/>
      <c r="F52" s="3"/>
      <c r="G52" s="3"/>
      <c r="H52" s="3"/>
      <c r="I52" s="3"/>
      <c r="J52" s="3"/>
      <c r="K52" s="3"/>
      <c r="L52" s="3"/>
      <c r="M52" s="3"/>
      <c r="N52" s="3"/>
      <c r="O52" s="3"/>
      <c r="P52" s="3"/>
      <c r="Q52" s="3"/>
      <c r="R52" s="3"/>
      <c r="S52" s="3"/>
      <c r="T52" s="3"/>
      <c r="U52" s="3"/>
      <c r="V52" s="3"/>
      <c r="W52" s="3"/>
      <c r="X52" s="3"/>
      <c r="Y52" s="3"/>
      <c r="Z52" s="3"/>
    </row>
    <row r="53" spans="2:26" ht="12">
      <c r="B53" s="3"/>
      <c r="C53" s="3"/>
      <c r="D53" s="3"/>
      <c r="E53" s="3"/>
      <c r="F53" s="3"/>
      <c r="G53" s="3"/>
      <c r="H53" s="3"/>
      <c r="I53" s="3"/>
      <c r="J53" s="3"/>
      <c r="K53" s="3"/>
      <c r="L53" s="3"/>
      <c r="M53" s="3"/>
      <c r="N53" s="3"/>
      <c r="O53" s="3"/>
      <c r="P53" s="3"/>
      <c r="Q53" s="3"/>
      <c r="R53" s="3"/>
      <c r="S53" s="3"/>
      <c r="T53" s="3"/>
      <c r="U53" s="3"/>
      <c r="V53" s="3"/>
      <c r="W53" s="3"/>
      <c r="X53" s="3"/>
      <c r="Y53" s="3"/>
      <c r="Z53" s="3"/>
    </row>
    <row r="54" spans="2:26" ht="12">
      <c r="B54" s="3"/>
      <c r="C54" s="3"/>
      <c r="D54" s="3"/>
      <c r="E54" s="3"/>
      <c r="F54" s="3"/>
      <c r="G54" s="3"/>
      <c r="H54" s="3"/>
      <c r="I54" s="3"/>
      <c r="J54" s="3"/>
      <c r="K54" s="3"/>
      <c r="L54" s="3"/>
      <c r="M54" s="3"/>
      <c r="N54" s="3"/>
      <c r="O54" s="3"/>
      <c r="P54" s="3"/>
      <c r="Q54" s="3"/>
      <c r="R54" s="3"/>
      <c r="S54" s="3"/>
      <c r="T54" s="3"/>
      <c r="U54" s="3"/>
      <c r="V54" s="3"/>
      <c r="W54" s="3"/>
      <c r="X54" s="3"/>
      <c r="Y54" s="3"/>
      <c r="Z54" s="3"/>
    </row>
    <row r="55" spans="2:26" ht="12">
      <c r="B55" s="3"/>
      <c r="C55" s="3"/>
      <c r="D55" s="3"/>
      <c r="E55" s="3"/>
      <c r="F55" s="3"/>
      <c r="G55" s="3"/>
      <c r="H55" s="3"/>
      <c r="I55" s="3"/>
      <c r="J55" s="3"/>
      <c r="K55" s="3"/>
      <c r="L55" s="3"/>
      <c r="M55" s="3"/>
      <c r="N55" s="3"/>
      <c r="O55" s="3"/>
      <c r="P55" s="3"/>
      <c r="Q55" s="3"/>
      <c r="R55" s="3"/>
      <c r="S55" s="3"/>
      <c r="T55" s="3"/>
      <c r="U55" s="3"/>
      <c r="V55" s="3"/>
      <c r="W55" s="3"/>
      <c r="X55" s="3"/>
      <c r="Y55" s="3"/>
      <c r="Z55" s="3"/>
    </row>
    <row r="56" spans="2:26" ht="12">
      <c r="B56" s="3"/>
      <c r="C56" s="3"/>
      <c r="D56" s="3"/>
      <c r="E56" s="3"/>
      <c r="F56" s="3"/>
      <c r="G56" s="3"/>
      <c r="H56" s="3"/>
      <c r="I56" s="3"/>
      <c r="J56" s="3"/>
      <c r="K56" s="3"/>
      <c r="L56" s="3"/>
      <c r="M56" s="3"/>
      <c r="N56" s="3"/>
      <c r="O56" s="3"/>
      <c r="P56" s="3"/>
      <c r="Q56" s="3"/>
      <c r="R56" s="3"/>
      <c r="S56" s="3"/>
      <c r="T56" s="3"/>
      <c r="U56" s="3"/>
      <c r="V56" s="3"/>
      <c r="W56" s="3"/>
      <c r="X56" s="3"/>
      <c r="Y56" s="3"/>
      <c r="Z56" s="3"/>
    </row>
    <row r="57" spans="2:26" ht="12">
      <c r="B57" s="3"/>
      <c r="C57" s="3"/>
      <c r="D57" s="3"/>
      <c r="E57" s="3"/>
      <c r="F57" s="3"/>
      <c r="G57" s="3"/>
      <c r="H57" s="3"/>
      <c r="I57" s="3"/>
      <c r="J57" s="3"/>
      <c r="K57" s="3"/>
      <c r="L57" s="3"/>
      <c r="M57" s="3"/>
      <c r="N57" s="3"/>
      <c r="O57" s="3"/>
      <c r="P57" s="3"/>
      <c r="Q57" s="3"/>
      <c r="R57" s="3"/>
      <c r="S57" s="3"/>
      <c r="T57" s="3"/>
      <c r="U57" s="3"/>
      <c r="V57" s="3"/>
      <c r="W57" s="3"/>
      <c r="X57" s="3"/>
      <c r="Y57" s="3"/>
      <c r="Z57" s="3"/>
    </row>
    <row r="58" spans="2:26" ht="12">
      <c r="B58" s="3"/>
      <c r="C58" s="3"/>
      <c r="D58" s="3"/>
      <c r="E58" s="3"/>
      <c r="F58" s="3"/>
      <c r="G58" s="3"/>
      <c r="H58" s="3"/>
      <c r="I58" s="3"/>
      <c r="J58" s="3"/>
      <c r="K58" s="3"/>
      <c r="L58" s="3"/>
      <c r="M58" s="3"/>
      <c r="N58" s="3"/>
      <c r="O58" s="3"/>
      <c r="P58" s="3"/>
      <c r="Q58" s="3"/>
      <c r="R58" s="3"/>
      <c r="S58" s="3"/>
      <c r="T58" s="3"/>
      <c r="U58" s="3"/>
      <c r="V58" s="3"/>
      <c r="W58" s="3"/>
      <c r="X58" s="3"/>
      <c r="Y58" s="3"/>
      <c r="Z58" s="3"/>
    </row>
    <row r="59" spans="2:26" ht="12">
      <c r="B59" s="3"/>
      <c r="C59" s="3"/>
      <c r="D59" s="3"/>
      <c r="E59" s="3"/>
      <c r="F59" s="3"/>
      <c r="G59" s="3"/>
      <c r="H59" s="3"/>
      <c r="I59" s="3"/>
      <c r="J59" s="3"/>
      <c r="K59" s="3"/>
      <c r="L59" s="3"/>
      <c r="M59" s="3"/>
      <c r="N59" s="3"/>
      <c r="O59" s="3"/>
      <c r="P59" s="3"/>
      <c r="Q59" s="3"/>
      <c r="R59" s="3"/>
      <c r="S59" s="3"/>
      <c r="T59" s="3"/>
      <c r="U59" s="3"/>
      <c r="V59" s="3"/>
      <c r="W59" s="3"/>
      <c r="X59" s="3"/>
      <c r="Y59" s="3"/>
      <c r="Z59" s="3"/>
    </row>
    <row r="60" spans="2:26" ht="12">
      <c r="B60" s="3"/>
      <c r="C60" s="3"/>
      <c r="D60" s="3"/>
      <c r="E60" s="3"/>
      <c r="F60" s="3"/>
      <c r="G60" s="3"/>
      <c r="H60" s="3"/>
      <c r="I60" s="3"/>
      <c r="J60" s="3"/>
      <c r="K60" s="3"/>
      <c r="L60" s="3"/>
      <c r="M60" s="3"/>
      <c r="N60" s="3"/>
      <c r="O60" s="3"/>
      <c r="P60" s="3"/>
      <c r="Q60" s="3"/>
      <c r="R60" s="3"/>
      <c r="S60" s="3"/>
      <c r="T60" s="3"/>
      <c r="U60" s="3"/>
      <c r="V60" s="3"/>
      <c r="W60" s="3"/>
      <c r="X60" s="3"/>
      <c r="Y60" s="3"/>
      <c r="Z60" s="3"/>
    </row>
    <row r="61" spans="2:26" ht="12">
      <c r="B61" s="3"/>
      <c r="C61" s="3"/>
      <c r="D61" s="3"/>
      <c r="E61" s="3"/>
      <c r="F61" s="3"/>
      <c r="G61" s="3"/>
      <c r="H61" s="3"/>
      <c r="I61" s="3"/>
      <c r="J61" s="3"/>
      <c r="K61" s="3"/>
      <c r="L61" s="3"/>
      <c r="M61" s="3"/>
      <c r="N61" s="3"/>
      <c r="O61" s="3"/>
      <c r="P61" s="3"/>
      <c r="Q61" s="3"/>
      <c r="R61" s="3"/>
      <c r="S61" s="3"/>
      <c r="T61" s="3"/>
      <c r="U61" s="3"/>
      <c r="V61" s="3"/>
      <c r="W61" s="3"/>
      <c r="X61" s="3"/>
      <c r="Y61" s="3"/>
      <c r="Z61" s="3"/>
    </row>
    <row r="62" spans="2:26" ht="12">
      <c r="B62" s="3"/>
      <c r="C62" s="3"/>
      <c r="D62" s="3"/>
      <c r="E62" s="3"/>
      <c r="F62" s="3"/>
      <c r="G62" s="3"/>
      <c r="H62" s="3"/>
      <c r="I62" s="3"/>
      <c r="J62" s="3"/>
      <c r="K62" s="3"/>
      <c r="L62" s="3"/>
      <c r="M62" s="3"/>
      <c r="N62" s="3"/>
      <c r="O62" s="3"/>
      <c r="P62" s="3"/>
      <c r="Q62" s="3"/>
      <c r="R62" s="3"/>
      <c r="S62" s="3"/>
      <c r="T62" s="3"/>
      <c r="U62" s="3"/>
      <c r="V62" s="3"/>
      <c r="W62" s="3"/>
      <c r="X62" s="3"/>
      <c r="Y62" s="3"/>
      <c r="Z62" s="3"/>
    </row>
    <row r="63" spans="2:26" ht="12">
      <c r="B63" s="3"/>
      <c r="C63" s="3"/>
      <c r="D63" s="3"/>
      <c r="E63" s="3"/>
      <c r="F63" s="3"/>
      <c r="G63" s="3"/>
      <c r="H63" s="3"/>
      <c r="I63" s="3"/>
      <c r="J63" s="3"/>
      <c r="K63" s="3"/>
      <c r="L63" s="3"/>
      <c r="M63" s="3"/>
      <c r="N63" s="3"/>
      <c r="O63" s="3"/>
      <c r="P63" s="3"/>
      <c r="Q63" s="3"/>
      <c r="R63" s="3"/>
      <c r="S63" s="3"/>
      <c r="T63" s="3"/>
      <c r="U63" s="3"/>
      <c r="V63" s="3"/>
      <c r="W63" s="3"/>
      <c r="X63" s="3"/>
      <c r="Y63" s="3"/>
      <c r="Z63" s="3"/>
    </row>
    <row r="64" spans="2:26" ht="12">
      <c r="B64" s="3"/>
      <c r="C64" s="3"/>
      <c r="D64" s="3"/>
      <c r="E64" s="3"/>
      <c r="F64" s="3"/>
      <c r="G64" s="3"/>
      <c r="H64" s="3"/>
      <c r="I64" s="3"/>
      <c r="J64" s="3"/>
      <c r="K64" s="3"/>
      <c r="L64" s="3"/>
      <c r="M64" s="3"/>
      <c r="N64" s="3"/>
      <c r="O64" s="3"/>
      <c r="P64" s="3"/>
      <c r="Q64" s="3"/>
      <c r="R64" s="3"/>
      <c r="S64" s="3"/>
      <c r="T64" s="3"/>
      <c r="U64" s="3"/>
      <c r="V64" s="3"/>
      <c r="W64" s="3"/>
      <c r="X64" s="3"/>
      <c r="Y64" s="3"/>
      <c r="Z64" s="3"/>
    </row>
  </sheetData>
  <sheetProtection/>
  <mergeCells count="4">
    <mergeCell ref="A45:M45"/>
    <mergeCell ref="A34:M34"/>
    <mergeCell ref="A1:M1"/>
    <mergeCell ref="A2:M2"/>
  </mergeCells>
  <printOptions/>
  <pageMargins left="0.3937007874015748" right="0.3937007874015748" top="0.984251968503937" bottom="0.984251968503937" header="0.5118110236220472" footer="0.5118110236220472"/>
  <pageSetup fitToHeight="1" fitToWidth="1" horizontalDpi="300" verticalDpi="300" orientation="landscape" paperSize="9" scale="96" r:id="rId1"/>
</worksheet>
</file>

<file path=xl/worksheets/sheet22.xml><?xml version="1.0" encoding="utf-8"?>
<worksheet xmlns="http://schemas.openxmlformats.org/spreadsheetml/2006/main" xmlns:r="http://schemas.openxmlformats.org/officeDocument/2006/relationships">
  <dimension ref="A1:AO64"/>
  <sheetViews>
    <sheetView zoomScalePageLayoutView="0" workbookViewId="0" topLeftCell="A1">
      <selection activeCell="A2" sqref="A2:M2"/>
    </sheetView>
  </sheetViews>
  <sheetFormatPr defaultColWidth="9.33203125" defaultRowHeight="12"/>
  <cols>
    <col min="1" max="1" width="23.66015625" style="14" customWidth="1"/>
    <col min="2" max="2" width="11.16015625" style="0" customWidth="1"/>
    <col min="3" max="3" width="14.5" style="0" customWidth="1"/>
    <col min="4" max="4" width="8.66015625" style="0" customWidth="1"/>
    <col min="5" max="5" width="10.5" style="0" customWidth="1"/>
    <col min="6" max="6" width="11" style="0" customWidth="1"/>
    <col min="7" max="7" width="10.5" style="0" customWidth="1"/>
    <col min="8" max="8" width="10.66015625" style="0" customWidth="1"/>
    <col min="9" max="9" width="10.5" style="0" customWidth="1"/>
    <col min="10" max="10" width="10.16015625" style="0" customWidth="1"/>
    <col min="11" max="11" width="11.83203125" style="0" customWidth="1"/>
    <col min="12" max="12" width="13.83203125" style="0" customWidth="1"/>
    <col min="13" max="13" width="15.66015625" style="0" customWidth="1"/>
  </cols>
  <sheetData>
    <row r="1" spans="1:13" s="50" customFormat="1" ht="24.75" customHeight="1">
      <c r="A1" s="147" t="s">
        <v>142</v>
      </c>
      <c r="B1" s="147"/>
      <c r="C1" s="147"/>
      <c r="D1" s="147"/>
      <c r="E1" s="147"/>
      <c r="F1" s="147"/>
      <c r="G1" s="147"/>
      <c r="H1" s="147"/>
      <c r="I1" s="147"/>
      <c r="J1" s="147"/>
      <c r="K1" s="147"/>
      <c r="L1" s="147"/>
      <c r="M1" s="147"/>
    </row>
    <row r="2" spans="1:13" s="50" customFormat="1" ht="12" customHeight="1">
      <c r="A2" s="148" t="s">
        <v>141</v>
      </c>
      <c r="B2" s="154"/>
      <c r="C2" s="154"/>
      <c r="D2" s="154"/>
      <c r="E2" s="154"/>
      <c r="F2" s="154"/>
      <c r="G2" s="154"/>
      <c r="H2" s="154"/>
      <c r="I2" s="154"/>
      <c r="J2" s="154"/>
      <c r="K2" s="154"/>
      <c r="L2" s="154"/>
      <c r="M2" s="154"/>
    </row>
    <row r="3" spans="1:13" s="1" customFormat="1" ht="38.25" customHeight="1">
      <c r="A3" s="55" t="s">
        <v>11</v>
      </c>
      <c r="B3" s="55" t="s">
        <v>0</v>
      </c>
      <c r="C3" s="56" t="s">
        <v>1</v>
      </c>
      <c r="D3" s="56" t="s">
        <v>2</v>
      </c>
      <c r="E3" s="114" t="s">
        <v>594</v>
      </c>
      <c r="F3" s="55" t="s">
        <v>3</v>
      </c>
      <c r="G3" s="55" t="s">
        <v>4</v>
      </c>
      <c r="H3" s="55" t="s">
        <v>5</v>
      </c>
      <c r="I3" s="55" t="s">
        <v>6</v>
      </c>
      <c r="J3" s="55" t="s">
        <v>7</v>
      </c>
      <c r="K3" s="56" t="s">
        <v>8</v>
      </c>
      <c r="L3" s="56" t="s">
        <v>9</v>
      </c>
      <c r="M3" s="56" t="s">
        <v>10</v>
      </c>
    </row>
    <row r="4" spans="1:13" s="59" customFormat="1" ht="45.75" customHeight="1">
      <c r="A4" s="58" t="s">
        <v>128</v>
      </c>
      <c r="B4" s="58" t="s">
        <v>171</v>
      </c>
      <c r="C4" s="58" t="s">
        <v>80</v>
      </c>
      <c r="D4" s="58" t="s">
        <v>81</v>
      </c>
      <c r="E4" s="115" t="s">
        <v>600</v>
      </c>
      <c r="F4" s="58" t="s">
        <v>82</v>
      </c>
      <c r="G4" s="58" t="s">
        <v>83</v>
      </c>
      <c r="H4" s="72" t="s">
        <v>286</v>
      </c>
      <c r="I4" s="58" t="s">
        <v>85</v>
      </c>
      <c r="J4" s="58" t="s">
        <v>86</v>
      </c>
      <c r="K4" s="58" t="s">
        <v>87</v>
      </c>
      <c r="L4" s="52" t="s">
        <v>289</v>
      </c>
      <c r="M4" s="58" t="s">
        <v>172</v>
      </c>
    </row>
    <row r="5" spans="1:13" s="15" customFormat="1" ht="18" customHeight="1">
      <c r="A5" s="4" t="s">
        <v>124</v>
      </c>
      <c r="B5" s="5">
        <v>36188.03540000001</v>
      </c>
      <c r="C5" s="6">
        <v>369</v>
      </c>
      <c r="D5" s="6">
        <v>7756</v>
      </c>
      <c r="E5" s="6">
        <v>144112</v>
      </c>
      <c r="F5" s="6">
        <v>6681685</v>
      </c>
      <c r="G5" s="6">
        <v>22276672</v>
      </c>
      <c r="H5" s="7">
        <v>100</v>
      </c>
      <c r="I5" s="6">
        <v>11392050</v>
      </c>
      <c r="J5" s="6">
        <v>10884622</v>
      </c>
      <c r="K5" s="7">
        <v>104.6618798521437</v>
      </c>
      <c r="L5" s="7">
        <v>3.3339901536812944</v>
      </c>
      <c r="M5" s="7">
        <v>615.5811376264984</v>
      </c>
    </row>
    <row r="6" spans="1:41" s="22" customFormat="1" ht="12">
      <c r="A6" s="64" t="s">
        <v>125</v>
      </c>
      <c r="B6" s="18">
        <v>36006.17940000001</v>
      </c>
      <c r="C6" s="19">
        <v>359</v>
      </c>
      <c r="D6" s="19">
        <v>7697</v>
      </c>
      <c r="E6" s="19">
        <v>143240</v>
      </c>
      <c r="F6" s="19">
        <v>6662192</v>
      </c>
      <c r="G6" s="19">
        <v>22216107</v>
      </c>
      <c r="H6" s="20">
        <v>99.72812366227772</v>
      </c>
      <c r="I6" s="19">
        <v>11360358</v>
      </c>
      <c r="J6" s="19">
        <v>10855749</v>
      </c>
      <c r="K6" s="20">
        <v>104.64831123121951</v>
      </c>
      <c r="L6" s="20">
        <v>3.334654269945988</v>
      </c>
      <c r="M6" s="20">
        <v>617.0081738802867</v>
      </c>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row>
    <row r="7" spans="1:41" s="22" customFormat="1" ht="12">
      <c r="A7" s="64" t="s">
        <v>169</v>
      </c>
      <c r="B7" s="18">
        <v>35580.77680000001</v>
      </c>
      <c r="C7" s="19">
        <v>336</v>
      </c>
      <c r="D7" s="19">
        <v>6798</v>
      </c>
      <c r="E7" s="19">
        <v>124749</v>
      </c>
      <c r="F7" s="19">
        <v>5276086</v>
      </c>
      <c r="G7" s="19">
        <v>18079073</v>
      </c>
      <c r="H7" s="20">
        <v>81.15697443496047</v>
      </c>
      <c r="I7" s="19">
        <v>9298274</v>
      </c>
      <c r="J7" s="19">
        <v>8780799</v>
      </c>
      <c r="K7" s="20">
        <v>105.89325641094848</v>
      </c>
      <c r="L7" s="20">
        <v>3.4266069582641374</v>
      </c>
      <c r="M7" s="20">
        <v>508.11349908470794</v>
      </c>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row>
    <row r="8" spans="1:41" ht="12">
      <c r="A8" s="54" t="s">
        <v>143</v>
      </c>
      <c r="B8" s="10">
        <v>2052.5667</v>
      </c>
      <c r="C8" s="11">
        <v>29</v>
      </c>
      <c r="D8" s="11">
        <v>1001</v>
      </c>
      <c r="E8" s="11">
        <v>20633</v>
      </c>
      <c r="F8" s="11">
        <v>1136300</v>
      </c>
      <c r="G8" s="11">
        <v>3567896</v>
      </c>
      <c r="H8" s="12">
        <v>16.01628824987862</v>
      </c>
      <c r="I8" s="11">
        <v>1801773</v>
      </c>
      <c r="J8" s="11">
        <v>1766123</v>
      </c>
      <c r="K8" s="12">
        <v>102.01854570717894</v>
      </c>
      <c r="L8" s="12">
        <v>3.1399243157616827</v>
      </c>
      <c r="M8" s="12">
        <v>1738.2606859986572</v>
      </c>
      <c r="N8" s="3"/>
      <c r="O8" s="3"/>
      <c r="P8" s="3"/>
      <c r="Q8" s="3"/>
      <c r="R8" s="3"/>
      <c r="S8" s="3"/>
      <c r="T8" s="3"/>
      <c r="U8" s="3"/>
      <c r="V8" s="3"/>
      <c r="W8" s="3"/>
      <c r="X8" s="3"/>
      <c r="Y8" s="3"/>
      <c r="Z8" s="3"/>
      <c r="AA8" s="3"/>
      <c r="AB8" s="3"/>
      <c r="AC8" s="3"/>
      <c r="AD8" s="3"/>
      <c r="AE8" s="3"/>
      <c r="AF8" s="3"/>
      <c r="AG8" s="3"/>
      <c r="AH8" s="3"/>
      <c r="AI8" s="3"/>
      <c r="AJ8" s="3"/>
      <c r="AK8" s="3"/>
      <c r="AL8" s="3"/>
      <c r="AM8" s="3"/>
      <c r="AN8" s="3"/>
      <c r="AO8" s="3"/>
    </row>
    <row r="9" spans="1:41" ht="12">
      <c r="A9" s="54" t="s">
        <v>144</v>
      </c>
      <c r="B9" s="10">
        <v>2143.6251</v>
      </c>
      <c r="C9" s="11">
        <v>12</v>
      </c>
      <c r="D9" s="11">
        <v>235</v>
      </c>
      <c r="E9" s="11">
        <v>3699</v>
      </c>
      <c r="F9" s="11">
        <v>133143</v>
      </c>
      <c r="G9" s="11">
        <v>465186</v>
      </c>
      <c r="H9" s="12">
        <v>2.088220358947692</v>
      </c>
      <c r="I9" s="11">
        <v>240691</v>
      </c>
      <c r="J9" s="11">
        <v>224495</v>
      </c>
      <c r="K9" s="12">
        <v>107.21441457493486</v>
      </c>
      <c r="L9" s="12">
        <v>3.4938825172934362</v>
      </c>
      <c r="M9" s="12">
        <v>217.00902830443624</v>
      </c>
      <c r="N9" s="3"/>
      <c r="O9" s="3"/>
      <c r="P9" s="3"/>
      <c r="Q9" s="3"/>
      <c r="R9" s="3"/>
      <c r="S9" s="3"/>
      <c r="T9" s="3"/>
      <c r="U9" s="3"/>
      <c r="V9" s="3"/>
      <c r="W9" s="3"/>
      <c r="X9" s="3"/>
      <c r="Y9" s="3"/>
      <c r="Z9" s="3"/>
      <c r="AA9" s="3"/>
      <c r="AB9" s="3"/>
      <c r="AC9" s="3"/>
      <c r="AD9" s="3"/>
      <c r="AE9" s="3"/>
      <c r="AF9" s="3"/>
      <c r="AG9" s="3"/>
      <c r="AH9" s="3"/>
      <c r="AI9" s="3"/>
      <c r="AJ9" s="3"/>
      <c r="AK9" s="3"/>
      <c r="AL9" s="3"/>
      <c r="AM9" s="3"/>
      <c r="AN9" s="3"/>
      <c r="AO9" s="3"/>
    </row>
    <row r="10" spans="1:41" ht="12">
      <c r="A10" s="54" t="s">
        <v>145</v>
      </c>
      <c r="B10" s="10">
        <v>1220.954</v>
      </c>
      <c r="C10" s="11">
        <v>13</v>
      </c>
      <c r="D10" s="11">
        <v>431</v>
      </c>
      <c r="E10" s="11">
        <v>10125</v>
      </c>
      <c r="F10" s="11">
        <v>505296</v>
      </c>
      <c r="G10" s="11">
        <v>1732617</v>
      </c>
      <c r="H10" s="12">
        <v>7.777719221255311</v>
      </c>
      <c r="I10" s="11">
        <v>890755</v>
      </c>
      <c r="J10" s="11">
        <v>841862</v>
      </c>
      <c r="K10" s="12">
        <v>105.80772145553547</v>
      </c>
      <c r="L10" s="12">
        <v>3.428914933029353</v>
      </c>
      <c r="M10" s="12">
        <v>1419.0682040437232</v>
      </c>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row>
    <row r="11" spans="1:41" ht="12">
      <c r="A11" s="54" t="s">
        <v>146</v>
      </c>
      <c r="B11" s="10">
        <v>1427.5931</v>
      </c>
      <c r="C11" s="11">
        <v>13</v>
      </c>
      <c r="D11" s="11">
        <v>175</v>
      </c>
      <c r="E11" s="11">
        <v>2872</v>
      </c>
      <c r="F11" s="11">
        <v>116042</v>
      </c>
      <c r="G11" s="11">
        <v>439713</v>
      </c>
      <c r="H11" s="12">
        <v>1.973872039773266</v>
      </c>
      <c r="I11" s="11">
        <v>230167</v>
      </c>
      <c r="J11" s="11">
        <v>209546</v>
      </c>
      <c r="K11" s="12">
        <v>109.84079867904899</v>
      </c>
      <c r="L11" s="12">
        <v>3.78925733786043</v>
      </c>
      <c r="M11" s="12">
        <v>308.0100345119348</v>
      </c>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row>
    <row r="12" spans="1:41" ht="12">
      <c r="A12" s="54" t="s">
        <v>147</v>
      </c>
      <c r="B12" s="10">
        <v>1820.3149</v>
      </c>
      <c r="C12" s="11">
        <v>18</v>
      </c>
      <c r="D12" s="11">
        <v>263</v>
      </c>
      <c r="E12" s="11">
        <v>4436</v>
      </c>
      <c r="F12" s="11">
        <v>146167</v>
      </c>
      <c r="G12" s="11">
        <v>559703</v>
      </c>
      <c r="H12" s="12">
        <v>2.5125072542254068</v>
      </c>
      <c r="I12" s="11">
        <v>293952</v>
      </c>
      <c r="J12" s="11">
        <v>265751</v>
      </c>
      <c r="K12" s="12">
        <v>110.61181331396683</v>
      </c>
      <c r="L12" s="12">
        <v>3.8292022139060116</v>
      </c>
      <c r="M12" s="12">
        <v>307.47592078711216</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row>
    <row r="13" spans="1:41" ht="12">
      <c r="A13" s="54" t="s">
        <v>148</v>
      </c>
      <c r="B13" s="10">
        <v>2051.4712</v>
      </c>
      <c r="C13" s="11">
        <v>21</v>
      </c>
      <c r="D13" s="11">
        <v>377</v>
      </c>
      <c r="E13" s="11">
        <v>7127</v>
      </c>
      <c r="F13" s="11">
        <v>396743</v>
      </c>
      <c r="G13" s="11">
        <v>1494308</v>
      </c>
      <c r="H13" s="12">
        <v>6.707949912805647</v>
      </c>
      <c r="I13" s="11">
        <v>766922</v>
      </c>
      <c r="J13" s="11">
        <v>727386</v>
      </c>
      <c r="K13" s="12">
        <v>105.43535344370115</v>
      </c>
      <c r="L13" s="12">
        <v>3.766438223232672</v>
      </c>
      <c r="M13" s="12">
        <v>728.4079834998415</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row>
    <row r="14" spans="1:41" ht="12">
      <c r="A14" s="54" t="s">
        <v>149</v>
      </c>
      <c r="B14" s="10">
        <v>1074.396</v>
      </c>
      <c r="C14" s="11">
        <v>26</v>
      </c>
      <c r="D14" s="11">
        <v>586</v>
      </c>
      <c r="E14" s="11">
        <v>8923</v>
      </c>
      <c r="F14" s="11">
        <v>318950</v>
      </c>
      <c r="G14" s="11">
        <v>1310531</v>
      </c>
      <c r="H14" s="12">
        <v>5.8829747998264725</v>
      </c>
      <c r="I14" s="11">
        <v>679393</v>
      </c>
      <c r="J14" s="11">
        <v>631138</v>
      </c>
      <c r="K14" s="12">
        <v>107.6457129819469</v>
      </c>
      <c r="L14" s="12">
        <v>4.108891675811256</v>
      </c>
      <c r="M14" s="12">
        <v>1219.7839530303538</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row>
    <row r="15" spans="1:41" ht="12">
      <c r="A15" s="54" t="s">
        <v>150</v>
      </c>
      <c r="B15" s="10">
        <v>4106.436</v>
      </c>
      <c r="C15" s="11">
        <v>13</v>
      </c>
      <c r="D15" s="11">
        <v>260</v>
      </c>
      <c r="E15" s="11">
        <v>4254</v>
      </c>
      <c r="F15" s="11">
        <v>150807</v>
      </c>
      <c r="G15" s="11">
        <v>541537</v>
      </c>
      <c r="H15" s="12">
        <v>2.4309600644117757</v>
      </c>
      <c r="I15" s="11">
        <v>282873</v>
      </c>
      <c r="J15" s="11">
        <v>258664</v>
      </c>
      <c r="K15" s="12">
        <v>109.35924597160795</v>
      </c>
      <c r="L15" s="12">
        <v>3.590927476841261</v>
      </c>
      <c r="M15" s="12">
        <v>131.87518324892926</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row>
    <row r="16" spans="1:41" ht="12">
      <c r="A16" s="54" t="s">
        <v>151</v>
      </c>
      <c r="B16" s="10">
        <v>1290.8351</v>
      </c>
      <c r="C16" s="11">
        <v>20</v>
      </c>
      <c r="D16" s="11">
        <v>384</v>
      </c>
      <c r="E16" s="11">
        <v>6222</v>
      </c>
      <c r="F16" s="11">
        <v>200473</v>
      </c>
      <c r="G16" s="11">
        <v>743368</v>
      </c>
      <c r="H16" s="12">
        <v>3.336979599107084</v>
      </c>
      <c r="I16" s="11">
        <v>392911</v>
      </c>
      <c r="J16" s="11">
        <v>350457</v>
      </c>
      <c r="K16" s="12">
        <v>112.11389699734917</v>
      </c>
      <c r="L16" s="12">
        <v>3.7080704134721385</v>
      </c>
      <c r="M16" s="12">
        <v>575.881458445002</v>
      </c>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row>
    <row r="17" spans="1:41" ht="12">
      <c r="A17" s="54" t="s">
        <v>152</v>
      </c>
      <c r="B17" s="10">
        <v>1901.6725</v>
      </c>
      <c r="C17" s="11">
        <v>18</v>
      </c>
      <c r="D17" s="11">
        <v>357</v>
      </c>
      <c r="E17" s="11">
        <v>5266</v>
      </c>
      <c r="F17" s="11">
        <v>155269</v>
      </c>
      <c r="G17" s="11">
        <v>562305</v>
      </c>
      <c r="H17" s="12">
        <v>2.524187634490466</v>
      </c>
      <c r="I17" s="11">
        <v>296936</v>
      </c>
      <c r="J17" s="11">
        <v>265369</v>
      </c>
      <c r="K17" s="12">
        <v>111.89551153299743</v>
      </c>
      <c r="L17" s="12">
        <v>3.6214891575266153</v>
      </c>
      <c r="M17" s="12">
        <v>295.68971523750804</v>
      </c>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row>
    <row r="18" spans="1:41" ht="12">
      <c r="A18" s="54" t="s">
        <v>153</v>
      </c>
      <c r="B18" s="10">
        <v>2016.0075</v>
      </c>
      <c r="C18" s="11">
        <v>31</v>
      </c>
      <c r="D18" s="11">
        <v>532</v>
      </c>
      <c r="E18" s="11">
        <v>9600</v>
      </c>
      <c r="F18" s="11">
        <v>325537</v>
      </c>
      <c r="G18" s="11">
        <v>1107687</v>
      </c>
      <c r="H18" s="12">
        <v>4.972407907249341</v>
      </c>
      <c r="I18" s="11">
        <v>572550</v>
      </c>
      <c r="J18" s="11">
        <v>535137</v>
      </c>
      <c r="K18" s="12">
        <v>106.99129381821851</v>
      </c>
      <c r="L18" s="12">
        <v>3.4026454750151287</v>
      </c>
      <c r="M18" s="12">
        <v>549.4458725972002</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row>
    <row r="19" spans="1:41" ht="12">
      <c r="A19" s="54" t="s">
        <v>154</v>
      </c>
      <c r="B19" s="10">
        <v>2792.6642</v>
      </c>
      <c r="C19" s="11">
        <v>27</v>
      </c>
      <c r="D19" s="11">
        <v>446</v>
      </c>
      <c r="E19" s="11">
        <v>9359</v>
      </c>
      <c r="F19" s="11">
        <v>377440</v>
      </c>
      <c r="G19" s="11">
        <v>1234707</v>
      </c>
      <c r="H19" s="12">
        <v>5.542600797821147</v>
      </c>
      <c r="I19" s="11">
        <v>641615</v>
      </c>
      <c r="J19" s="11">
        <v>593092</v>
      </c>
      <c r="K19" s="12">
        <v>108.18136140767369</v>
      </c>
      <c r="L19" s="12">
        <v>3.2712669563374313</v>
      </c>
      <c r="M19" s="12">
        <v>442.1251219534378</v>
      </c>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row>
    <row r="20" spans="1:41" ht="12">
      <c r="A20" s="54" t="s">
        <v>155</v>
      </c>
      <c r="B20" s="10">
        <v>2775.6003</v>
      </c>
      <c r="C20" s="11">
        <v>33</v>
      </c>
      <c r="D20" s="11">
        <v>465</v>
      </c>
      <c r="E20" s="11">
        <v>7439</v>
      </c>
      <c r="F20" s="11">
        <v>248893</v>
      </c>
      <c r="G20" s="11">
        <v>907590</v>
      </c>
      <c r="H20" s="12">
        <v>4.074172300063492</v>
      </c>
      <c r="I20" s="11">
        <v>473928</v>
      </c>
      <c r="J20" s="11">
        <v>433662</v>
      </c>
      <c r="K20" s="12">
        <v>109.28511144624153</v>
      </c>
      <c r="L20" s="12">
        <v>3.6465067318084476</v>
      </c>
      <c r="M20" s="12">
        <v>326.98872384471207</v>
      </c>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row>
    <row r="21" spans="1:41" ht="12">
      <c r="A21" s="54" t="s">
        <v>156</v>
      </c>
      <c r="B21" s="10">
        <v>3515.2526</v>
      </c>
      <c r="C21" s="11">
        <v>16</v>
      </c>
      <c r="D21" s="11">
        <v>147</v>
      </c>
      <c r="E21" s="11">
        <v>2710</v>
      </c>
      <c r="F21" s="11">
        <v>72974</v>
      </c>
      <c r="G21" s="11">
        <v>245312</v>
      </c>
      <c r="H21" s="12">
        <v>1.1012057815458252</v>
      </c>
      <c r="I21" s="11">
        <v>131806</v>
      </c>
      <c r="J21" s="11">
        <v>113506</v>
      </c>
      <c r="K21" s="12">
        <v>116.12249572709811</v>
      </c>
      <c r="L21" s="12">
        <v>3.3616356510538</v>
      </c>
      <c r="M21" s="12">
        <v>69.78502768193671</v>
      </c>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row>
    <row r="22" spans="1:41" s="17" customFormat="1" ht="12">
      <c r="A22" s="54" t="s">
        <v>157</v>
      </c>
      <c r="B22" s="10">
        <v>4628.5714</v>
      </c>
      <c r="C22" s="11">
        <v>13</v>
      </c>
      <c r="D22" s="11">
        <v>173</v>
      </c>
      <c r="E22" s="11">
        <v>3624</v>
      </c>
      <c r="F22" s="11">
        <v>106472</v>
      </c>
      <c r="G22" s="11">
        <v>353630</v>
      </c>
      <c r="H22" s="12">
        <v>1.5874453778374078</v>
      </c>
      <c r="I22" s="11">
        <v>187174</v>
      </c>
      <c r="J22" s="11">
        <v>166456</v>
      </c>
      <c r="K22" s="12">
        <v>112.44653241697506</v>
      </c>
      <c r="L22" s="12">
        <v>3.3213427004282816</v>
      </c>
      <c r="M22" s="12">
        <v>76.40154368149102</v>
      </c>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row>
    <row r="23" spans="1:41" ht="12">
      <c r="A23" s="54" t="s">
        <v>158</v>
      </c>
      <c r="B23" s="10">
        <v>126.8641</v>
      </c>
      <c r="C23" s="11">
        <v>6</v>
      </c>
      <c r="D23" s="11">
        <v>97</v>
      </c>
      <c r="E23" s="11">
        <v>1398</v>
      </c>
      <c r="F23" s="11">
        <v>27643</v>
      </c>
      <c r="G23" s="11">
        <v>89496</v>
      </c>
      <c r="H23" s="12">
        <v>0.40174762190689883</v>
      </c>
      <c r="I23" s="11">
        <v>46877</v>
      </c>
      <c r="J23" s="11">
        <v>42619</v>
      </c>
      <c r="K23" s="12">
        <v>109.99084915178676</v>
      </c>
      <c r="L23" s="12">
        <v>3.2375646637485076</v>
      </c>
      <c r="M23" s="12">
        <v>705.4477980768397</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row>
    <row r="24" spans="1:41" ht="12">
      <c r="A24" s="54" t="s">
        <v>159</v>
      </c>
      <c r="B24" s="10">
        <v>132.7589</v>
      </c>
      <c r="C24" s="11">
        <v>7</v>
      </c>
      <c r="D24" s="11">
        <v>149</v>
      </c>
      <c r="E24" s="11">
        <v>3214</v>
      </c>
      <c r="F24" s="11">
        <v>129497</v>
      </c>
      <c r="G24" s="11">
        <v>388425</v>
      </c>
      <c r="H24" s="12">
        <v>1.7436401631267004</v>
      </c>
      <c r="I24" s="11">
        <v>199061</v>
      </c>
      <c r="J24" s="11">
        <v>189364</v>
      </c>
      <c r="K24" s="12">
        <v>105.12082550009505</v>
      </c>
      <c r="L24" s="12">
        <v>2.999490335683452</v>
      </c>
      <c r="M24" s="12">
        <v>2925.7925457351635</v>
      </c>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row>
    <row r="25" spans="1:41" ht="12">
      <c r="A25" s="54" t="s">
        <v>160</v>
      </c>
      <c r="B25" s="10">
        <v>104.0964</v>
      </c>
      <c r="C25" s="11">
        <v>3</v>
      </c>
      <c r="D25" s="11">
        <v>121</v>
      </c>
      <c r="E25" s="11">
        <v>2099</v>
      </c>
      <c r="F25" s="11">
        <v>112187</v>
      </c>
      <c r="G25" s="11">
        <v>368439</v>
      </c>
      <c r="H25" s="12">
        <v>1.6539229917287468</v>
      </c>
      <c r="I25" s="11">
        <v>187972</v>
      </c>
      <c r="J25" s="11">
        <v>180467</v>
      </c>
      <c r="K25" s="12">
        <v>104.15865504496666</v>
      </c>
      <c r="L25" s="12">
        <v>3.2841505700303957</v>
      </c>
      <c r="M25" s="12">
        <v>3539.401938971953</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row>
    <row r="26" spans="1:41" ht="12">
      <c r="A26" s="54" t="s">
        <v>161</v>
      </c>
      <c r="B26" s="10">
        <v>163.4256</v>
      </c>
      <c r="C26" s="11">
        <v>8</v>
      </c>
      <c r="D26" s="11">
        <v>223</v>
      </c>
      <c r="E26" s="11">
        <v>4656</v>
      </c>
      <c r="F26" s="11">
        <v>307505</v>
      </c>
      <c r="G26" s="11">
        <v>965790</v>
      </c>
      <c r="H26" s="12">
        <v>4.335432150727002</v>
      </c>
      <c r="I26" s="11">
        <v>477183</v>
      </c>
      <c r="J26" s="11">
        <v>488607</v>
      </c>
      <c r="K26" s="12">
        <v>97.66192461426054</v>
      </c>
      <c r="L26" s="12">
        <v>3.140729419033837</v>
      </c>
      <c r="M26" s="12">
        <v>5909.661644197727</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row>
    <row r="27" spans="1:41" ht="12">
      <c r="A27" s="54" t="s">
        <v>162</v>
      </c>
      <c r="B27" s="10">
        <v>60.0256</v>
      </c>
      <c r="C27" s="11">
        <v>2</v>
      </c>
      <c r="D27" s="11">
        <v>110</v>
      </c>
      <c r="E27" s="11">
        <v>1815</v>
      </c>
      <c r="F27" s="11">
        <v>79716</v>
      </c>
      <c r="G27" s="11">
        <v>266183</v>
      </c>
      <c r="H27" s="12">
        <v>1.1948957187141778</v>
      </c>
      <c r="I27" s="11">
        <v>133793</v>
      </c>
      <c r="J27" s="11">
        <v>132390</v>
      </c>
      <c r="K27" s="12">
        <v>101.05974771508421</v>
      </c>
      <c r="L27" s="12">
        <v>3.339141452155151</v>
      </c>
      <c r="M27" s="12">
        <v>4434.491283718947</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row>
    <row r="28" spans="1:41" ht="12">
      <c r="A28" s="54" t="s">
        <v>163</v>
      </c>
      <c r="B28" s="10">
        <v>175.6456</v>
      </c>
      <c r="C28" s="11">
        <v>7</v>
      </c>
      <c r="D28" s="11">
        <v>266</v>
      </c>
      <c r="E28" s="11">
        <v>5278</v>
      </c>
      <c r="F28" s="11">
        <v>229032</v>
      </c>
      <c r="G28" s="11">
        <v>734650</v>
      </c>
      <c r="H28" s="12">
        <v>3.2978444895180035</v>
      </c>
      <c r="I28" s="11">
        <v>369942</v>
      </c>
      <c r="J28" s="11">
        <v>364708</v>
      </c>
      <c r="K28" s="12">
        <v>101.43512069929916</v>
      </c>
      <c r="L28" s="12">
        <v>3.2076303747947885</v>
      </c>
      <c r="M28" s="12">
        <v>4182.569902121089</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row>
    <row r="29" spans="1:41" s="22" customFormat="1" ht="12" customHeight="1">
      <c r="A29" s="64" t="s">
        <v>126</v>
      </c>
      <c r="B29" s="18">
        <v>271.7997</v>
      </c>
      <c r="C29" s="19">
        <v>12</v>
      </c>
      <c r="D29" s="19">
        <v>435</v>
      </c>
      <c r="E29" s="19">
        <v>9983</v>
      </c>
      <c r="F29" s="19">
        <v>888560</v>
      </c>
      <c r="G29" s="19">
        <v>2646474</v>
      </c>
      <c r="H29" s="20">
        <v>11.880024089774272</v>
      </c>
      <c r="I29" s="19">
        <v>1309308</v>
      </c>
      <c r="J29" s="19">
        <v>1337166</v>
      </c>
      <c r="K29" s="20">
        <v>97.91663862228026</v>
      </c>
      <c r="L29" s="20">
        <v>2.978385252543441</v>
      </c>
      <c r="M29" s="20">
        <v>9736.854014187655</v>
      </c>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row>
    <row r="30" spans="1:41" s="22" customFormat="1" ht="12" customHeight="1">
      <c r="A30" s="64" t="s">
        <v>127</v>
      </c>
      <c r="B30" s="18">
        <v>153.6029</v>
      </c>
      <c r="C30" s="19">
        <v>11</v>
      </c>
      <c r="D30" s="19">
        <v>464</v>
      </c>
      <c r="E30" s="19">
        <v>8508</v>
      </c>
      <c r="F30" s="19">
        <v>497546</v>
      </c>
      <c r="G30" s="19">
        <v>1490560</v>
      </c>
      <c r="H30" s="20">
        <v>6.691125137542987</v>
      </c>
      <c r="I30" s="19">
        <v>752776</v>
      </c>
      <c r="J30" s="19">
        <v>737784</v>
      </c>
      <c r="K30" s="20">
        <v>102.03203105515976</v>
      </c>
      <c r="L30" s="20">
        <v>2.995823501746572</v>
      </c>
      <c r="M30" s="20">
        <v>9703.983453437402</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row>
    <row r="31" spans="1:41" s="22" customFormat="1" ht="12" customHeight="1">
      <c r="A31" s="64" t="s">
        <v>164</v>
      </c>
      <c r="B31" s="18">
        <v>181.85600000000002</v>
      </c>
      <c r="C31" s="19">
        <v>10</v>
      </c>
      <c r="D31" s="19">
        <v>59</v>
      </c>
      <c r="E31" s="19">
        <v>872</v>
      </c>
      <c r="F31" s="19">
        <v>19493</v>
      </c>
      <c r="G31" s="19">
        <v>60565</v>
      </c>
      <c r="H31" s="20">
        <v>0.27187633772225944</v>
      </c>
      <c r="I31" s="19">
        <v>31692</v>
      </c>
      <c r="J31" s="19">
        <v>28873</v>
      </c>
      <c r="K31" s="20">
        <v>109.76344681882728</v>
      </c>
      <c r="L31" s="20">
        <v>3.107012773816242</v>
      </c>
      <c r="M31" s="20">
        <v>333.0382280485659</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row>
    <row r="32" spans="1:41" s="17" customFormat="1" ht="12" customHeight="1">
      <c r="A32" s="54" t="s">
        <v>165</v>
      </c>
      <c r="B32" s="10">
        <v>153.056</v>
      </c>
      <c r="C32" s="11">
        <v>6</v>
      </c>
      <c r="D32" s="11">
        <v>37</v>
      </c>
      <c r="E32" s="11">
        <v>735</v>
      </c>
      <c r="F32" s="11">
        <v>17985</v>
      </c>
      <c r="G32" s="11">
        <v>53832</v>
      </c>
      <c r="H32" s="12">
        <v>0.24165189486113547</v>
      </c>
      <c r="I32" s="11">
        <v>27901</v>
      </c>
      <c r="J32" s="11">
        <v>25931</v>
      </c>
      <c r="K32" s="12">
        <v>107.59708457059118</v>
      </c>
      <c r="L32" s="12">
        <v>2.9931609674728943</v>
      </c>
      <c r="M32" s="12">
        <v>351.7144051850303</v>
      </c>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row>
    <row r="33" spans="1:41" s="17" customFormat="1" ht="12" customHeight="1" thickBot="1">
      <c r="A33" s="65" t="s">
        <v>166</v>
      </c>
      <c r="B33" s="10">
        <v>28.8</v>
      </c>
      <c r="C33" s="11">
        <v>4</v>
      </c>
      <c r="D33" s="11">
        <v>22</v>
      </c>
      <c r="E33" s="11">
        <v>137</v>
      </c>
      <c r="F33" s="11">
        <v>1508</v>
      </c>
      <c r="G33" s="11">
        <v>6733</v>
      </c>
      <c r="H33" s="12">
        <v>0.03022444286112396</v>
      </c>
      <c r="I33" s="11">
        <v>3791</v>
      </c>
      <c r="J33" s="11">
        <v>2942</v>
      </c>
      <c r="K33" s="12">
        <v>128.8579197824609</v>
      </c>
      <c r="L33" s="12">
        <v>4.4648541114058355</v>
      </c>
      <c r="M33" s="12">
        <v>233.78472222222223</v>
      </c>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row>
    <row r="34" spans="1:26" s="9" customFormat="1" ht="11.25" customHeight="1" thickTop="1">
      <c r="A34" s="150" t="s">
        <v>129</v>
      </c>
      <c r="B34" s="155"/>
      <c r="C34" s="155"/>
      <c r="D34" s="155"/>
      <c r="E34" s="155"/>
      <c r="F34" s="155"/>
      <c r="G34" s="155"/>
      <c r="H34" s="155"/>
      <c r="I34" s="155"/>
      <c r="J34" s="155"/>
      <c r="K34" s="155"/>
      <c r="L34" s="155"/>
      <c r="M34" s="155"/>
      <c r="N34" s="8"/>
      <c r="O34" s="8"/>
      <c r="P34" s="8"/>
      <c r="Q34" s="8"/>
      <c r="R34" s="8"/>
      <c r="S34" s="8"/>
      <c r="T34" s="8"/>
      <c r="U34" s="8"/>
      <c r="V34" s="8"/>
      <c r="W34" s="8"/>
      <c r="X34" s="8"/>
      <c r="Y34" s="8"/>
      <c r="Z34" s="8"/>
    </row>
    <row r="35" spans="1:26" ht="12">
      <c r="A35" s="26" t="s">
        <v>130</v>
      </c>
      <c r="B35" s="27">
        <f aca="true" t="shared" si="0" ref="B35:G35">SUM(B36:B39)</f>
        <v>36006.1794</v>
      </c>
      <c r="C35" s="28">
        <f t="shared" si="0"/>
        <v>359</v>
      </c>
      <c r="D35" s="28">
        <f t="shared" si="0"/>
        <v>7697</v>
      </c>
      <c r="E35" s="28">
        <f t="shared" si="0"/>
        <v>143240</v>
      </c>
      <c r="F35" s="28">
        <f t="shared" si="0"/>
        <v>6662192</v>
      </c>
      <c r="G35" s="28">
        <f t="shared" si="0"/>
        <v>22216107</v>
      </c>
      <c r="H35" s="29">
        <f>G35/$G$35*100</f>
        <v>100</v>
      </c>
      <c r="I35" s="28">
        <f>SUM(I36:I39)</f>
        <v>11360358</v>
      </c>
      <c r="J35" s="28">
        <f>SUM(J36:J39)</f>
        <v>10855749</v>
      </c>
      <c r="K35" s="29">
        <f>I35/J35*100</f>
        <v>104.64831123121951</v>
      </c>
      <c r="L35" s="29">
        <f>G35/F35</f>
        <v>3.334654269945988</v>
      </c>
      <c r="M35" s="29">
        <f>G35/B35</f>
        <v>617.0081738802868</v>
      </c>
      <c r="N35" s="3"/>
      <c r="O35" s="3"/>
      <c r="P35" s="3"/>
      <c r="Q35" s="3"/>
      <c r="R35" s="3"/>
      <c r="S35" s="3"/>
      <c r="T35" s="3"/>
      <c r="U35" s="3"/>
      <c r="V35" s="3"/>
      <c r="W35" s="3"/>
      <c r="X35" s="3"/>
      <c r="Y35" s="3"/>
      <c r="Z35" s="3"/>
    </row>
    <row r="36" spans="1:26" ht="12">
      <c r="A36" s="66" t="s">
        <v>131</v>
      </c>
      <c r="B36" s="30">
        <f aca="true" t="shared" si="1" ref="B36:G36">SUM(B$29,B$24:B$25,B$8:B$11)</f>
        <v>7353.3939</v>
      </c>
      <c r="C36" s="31">
        <f t="shared" si="1"/>
        <v>89</v>
      </c>
      <c r="D36" s="31">
        <f t="shared" si="1"/>
        <v>2547</v>
      </c>
      <c r="E36" s="31">
        <f t="shared" si="1"/>
        <v>52625</v>
      </c>
      <c r="F36" s="31">
        <f t="shared" si="1"/>
        <v>3021025</v>
      </c>
      <c r="G36" s="32">
        <f t="shared" si="1"/>
        <v>9608750</v>
      </c>
      <c r="H36" s="33">
        <f>G36/$G$35*100</f>
        <v>43.25127710268951</v>
      </c>
      <c r="I36" s="31">
        <f>SUM(I$29,I$24:I$25,I$8:I$11)</f>
        <v>4859727</v>
      </c>
      <c r="J36" s="31">
        <f>SUM(J$29,J$24:J$25,J$8:J$11)</f>
        <v>4749023</v>
      </c>
      <c r="K36" s="33">
        <f>I36/J36*100</f>
        <v>102.33108999472103</v>
      </c>
      <c r="L36" s="33">
        <f>G36/F36</f>
        <v>3.1806257809849305</v>
      </c>
      <c r="M36" s="33">
        <f>G36/B36</f>
        <v>1306.7095453706077</v>
      </c>
      <c r="N36" s="3"/>
      <c r="O36" s="3"/>
      <c r="P36" s="3"/>
      <c r="Q36" s="3"/>
      <c r="R36" s="3"/>
      <c r="S36" s="3"/>
      <c r="T36" s="3"/>
      <c r="U36" s="3"/>
      <c r="V36" s="3"/>
      <c r="W36" s="3"/>
      <c r="X36" s="3"/>
      <c r="Y36" s="3"/>
      <c r="Z36" s="3"/>
    </row>
    <row r="37" spans="1:26" ht="12">
      <c r="A37" s="67" t="s">
        <v>133</v>
      </c>
      <c r="B37" s="30">
        <f aca="true" t="shared" si="2" ref="B37:G37">SUM(B$26,B$12:B$16)</f>
        <v>10506.878799999999</v>
      </c>
      <c r="C37" s="31">
        <f t="shared" si="2"/>
        <v>106</v>
      </c>
      <c r="D37" s="31">
        <f t="shared" si="2"/>
        <v>2093</v>
      </c>
      <c r="E37" s="31">
        <f t="shared" si="2"/>
        <v>35618</v>
      </c>
      <c r="F37" s="31">
        <f t="shared" si="2"/>
        <v>1520645</v>
      </c>
      <c r="G37" s="32">
        <f t="shared" si="2"/>
        <v>5615237</v>
      </c>
      <c r="H37" s="33">
        <f>G37/$G$35*100</f>
        <v>25.275521944506302</v>
      </c>
      <c r="I37" s="31">
        <f>SUM(I$26,I$12:I$16)</f>
        <v>2893234</v>
      </c>
      <c r="J37" s="31">
        <f>SUM(J$26,J$12:J$16)</f>
        <v>2722003</v>
      </c>
      <c r="K37" s="33">
        <f>I37/J37*100</f>
        <v>106.290624955226</v>
      </c>
      <c r="L37" s="33">
        <f>G37/F37</f>
        <v>3.692667913944412</v>
      </c>
      <c r="M37" s="33">
        <f>G37/B37</f>
        <v>534.4343555195479</v>
      </c>
      <c r="N37" s="3"/>
      <c r="O37" s="3"/>
      <c r="P37" s="3"/>
      <c r="Q37" s="3"/>
      <c r="R37" s="3"/>
      <c r="S37" s="3"/>
      <c r="T37" s="3"/>
      <c r="U37" s="3"/>
      <c r="V37" s="3"/>
      <c r="W37" s="3"/>
      <c r="X37" s="3"/>
      <c r="Y37" s="3"/>
      <c r="Z37" s="3"/>
    </row>
    <row r="38" spans="1:26" ht="12">
      <c r="A38" s="67" t="s">
        <v>132</v>
      </c>
      <c r="B38" s="30">
        <f aca="true" t="shared" si="3" ref="B38:G38">SUM(B$27:B$28,B$30,B$17:B$20,B$23)</f>
        <v>10002.0827</v>
      </c>
      <c r="C38" s="31">
        <f t="shared" si="3"/>
        <v>135</v>
      </c>
      <c r="D38" s="31">
        <f t="shared" si="3"/>
        <v>2737</v>
      </c>
      <c r="E38" s="31">
        <f t="shared" si="3"/>
        <v>48663</v>
      </c>
      <c r="F38" s="31">
        <f t="shared" si="3"/>
        <v>1941076</v>
      </c>
      <c r="G38" s="32">
        <f t="shared" si="3"/>
        <v>6393178</v>
      </c>
      <c r="H38" s="33">
        <f>G38/$G$35*100</f>
        <v>28.777220059302017</v>
      </c>
      <c r="I38" s="31">
        <f>SUM(I$27:I$28,I$30,I$17:I$20,I$23)</f>
        <v>3288417</v>
      </c>
      <c r="J38" s="31">
        <f>SUM(J$27:J$28,J$30,J$17:J$20,J$23)</f>
        <v>3104761</v>
      </c>
      <c r="K38" s="33">
        <f>I38/J38*100</f>
        <v>105.91530233728135</v>
      </c>
      <c r="L38" s="33">
        <f>G38/F38</f>
        <v>3.293625803420371</v>
      </c>
      <c r="M38" s="33">
        <f>G38/B38</f>
        <v>639.1846770073196</v>
      </c>
      <c r="N38" s="3"/>
      <c r="O38" s="3"/>
      <c r="P38" s="3"/>
      <c r="Q38" s="3"/>
      <c r="R38" s="3"/>
      <c r="S38" s="3"/>
      <c r="T38" s="3"/>
      <c r="U38" s="3"/>
      <c r="V38" s="3"/>
      <c r="W38" s="3"/>
      <c r="X38" s="3"/>
      <c r="Y38" s="3"/>
      <c r="Z38" s="3"/>
    </row>
    <row r="39" spans="1:26" ht="12">
      <c r="A39" s="67" t="s">
        <v>135</v>
      </c>
      <c r="B39" s="34">
        <f aca="true" t="shared" si="4" ref="B39:G39">SUM(B$21:B$22)</f>
        <v>8143.824</v>
      </c>
      <c r="C39" s="35">
        <f t="shared" si="4"/>
        <v>29</v>
      </c>
      <c r="D39" s="35">
        <f t="shared" si="4"/>
        <v>320</v>
      </c>
      <c r="E39" s="35">
        <f t="shared" si="4"/>
        <v>6334</v>
      </c>
      <c r="F39" s="35">
        <f t="shared" si="4"/>
        <v>179446</v>
      </c>
      <c r="G39" s="36">
        <f t="shared" si="4"/>
        <v>598942</v>
      </c>
      <c r="H39" s="33">
        <f>G39/$G$35*100</f>
        <v>2.6959808935021785</v>
      </c>
      <c r="I39" s="35">
        <f>SUM(I$21:I$22)</f>
        <v>318980</v>
      </c>
      <c r="J39" s="35">
        <f>SUM(J$21:J$22)</f>
        <v>279962</v>
      </c>
      <c r="K39" s="33">
        <f>I39/J39*100</f>
        <v>113.93689143526622</v>
      </c>
      <c r="L39" s="33">
        <f>G39/F39</f>
        <v>3.3377283416738184</v>
      </c>
      <c r="M39" s="33">
        <f>G39/B39</f>
        <v>73.54554813561786</v>
      </c>
      <c r="N39" s="3"/>
      <c r="O39" s="3"/>
      <c r="P39" s="3"/>
      <c r="Q39" s="3"/>
      <c r="R39" s="3"/>
      <c r="S39" s="3"/>
      <c r="T39" s="3"/>
      <c r="U39" s="3"/>
      <c r="V39" s="3"/>
      <c r="W39" s="3"/>
      <c r="X39" s="3"/>
      <c r="Y39" s="3"/>
      <c r="Z39" s="3"/>
    </row>
    <row r="40" spans="1:26" ht="12">
      <c r="A40" s="14" t="s">
        <v>23</v>
      </c>
      <c r="B40" s="3"/>
      <c r="C40" s="3"/>
      <c r="D40" s="3"/>
      <c r="E40" s="3"/>
      <c r="F40" s="3"/>
      <c r="G40" s="3"/>
      <c r="H40" s="3"/>
      <c r="I40" s="3"/>
      <c r="J40" s="3"/>
      <c r="K40" s="3"/>
      <c r="L40" s="3"/>
      <c r="M40" s="3"/>
      <c r="N40" s="3"/>
      <c r="O40" s="3"/>
      <c r="P40" s="3"/>
      <c r="Q40" s="3"/>
      <c r="R40" s="3"/>
      <c r="S40" s="3"/>
      <c r="T40" s="3"/>
      <c r="U40" s="3"/>
      <c r="V40" s="3"/>
      <c r="W40" s="3"/>
      <c r="X40" s="3"/>
      <c r="Y40" s="3"/>
      <c r="Z40" s="3"/>
    </row>
    <row r="41" spans="1:26" ht="12">
      <c r="A41" s="14" t="s">
        <v>24</v>
      </c>
      <c r="B41" s="3"/>
      <c r="C41" s="3"/>
      <c r="D41" s="3"/>
      <c r="E41" s="3"/>
      <c r="F41" s="3"/>
      <c r="G41" s="3"/>
      <c r="H41" s="3"/>
      <c r="I41" s="3"/>
      <c r="J41" s="3"/>
      <c r="K41" s="3"/>
      <c r="L41" s="3"/>
      <c r="M41" s="3"/>
      <c r="N41" s="3"/>
      <c r="O41" s="3"/>
      <c r="P41" s="3"/>
      <c r="Q41" s="3"/>
      <c r="R41" s="3"/>
      <c r="S41" s="3"/>
      <c r="T41" s="3"/>
      <c r="U41" s="3"/>
      <c r="V41" s="3"/>
      <c r="W41" s="3"/>
      <c r="X41" s="3"/>
      <c r="Y41" s="3"/>
      <c r="Z41" s="3"/>
    </row>
    <row r="42" spans="1:26" ht="12">
      <c r="A42" s="14" t="s">
        <v>25</v>
      </c>
      <c r="B42" s="3"/>
      <c r="C42" s="3"/>
      <c r="D42" s="3"/>
      <c r="E42" s="3"/>
      <c r="F42" s="3"/>
      <c r="G42" s="3"/>
      <c r="H42" s="3"/>
      <c r="I42" s="3"/>
      <c r="J42" s="3"/>
      <c r="K42" s="3"/>
      <c r="L42" s="3"/>
      <c r="M42" s="3"/>
      <c r="N42" s="3"/>
      <c r="O42" s="3"/>
      <c r="P42" s="3"/>
      <c r="Q42" s="3"/>
      <c r="R42" s="3"/>
      <c r="S42" s="3"/>
      <c r="T42" s="3"/>
      <c r="U42" s="3"/>
      <c r="V42" s="3"/>
      <c r="W42" s="3"/>
      <c r="X42" s="3"/>
      <c r="Y42" s="3"/>
      <c r="Z42" s="3"/>
    </row>
    <row r="43" spans="1:26" ht="12">
      <c r="A43" s="14" t="s">
        <v>26</v>
      </c>
      <c r="B43" s="3"/>
      <c r="C43" s="3"/>
      <c r="D43" s="3"/>
      <c r="E43" s="3"/>
      <c r="F43" s="3"/>
      <c r="G43" s="3"/>
      <c r="H43" s="3"/>
      <c r="I43" s="3"/>
      <c r="J43" s="3"/>
      <c r="K43" s="3"/>
      <c r="L43" s="3"/>
      <c r="M43" s="3"/>
      <c r="N43" s="3"/>
      <c r="O43" s="3"/>
      <c r="P43" s="3"/>
      <c r="Q43" s="3"/>
      <c r="R43" s="3"/>
      <c r="S43" s="3"/>
      <c r="T43" s="3"/>
      <c r="U43" s="3"/>
      <c r="V43" s="3"/>
      <c r="W43" s="3"/>
      <c r="X43" s="3"/>
      <c r="Y43" s="3"/>
      <c r="Z43" s="3"/>
    </row>
    <row r="44" spans="1:26" s="44" customFormat="1" ht="12">
      <c r="A44" s="108" t="s">
        <v>598</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41" ht="12">
      <c r="A45" s="152" t="s">
        <v>52</v>
      </c>
      <c r="B45" s="156"/>
      <c r="C45" s="156"/>
      <c r="D45" s="156"/>
      <c r="E45" s="156"/>
      <c r="F45" s="156"/>
      <c r="G45" s="156"/>
      <c r="H45" s="156"/>
      <c r="I45" s="156"/>
      <c r="J45" s="156"/>
      <c r="K45" s="156"/>
      <c r="L45" s="156"/>
      <c r="M45" s="156"/>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row>
    <row r="46" spans="1:41" ht="12">
      <c r="A46" s="68" t="s">
        <v>139</v>
      </c>
      <c r="B46" s="16"/>
      <c r="C46" s="16"/>
      <c r="D46" s="16"/>
      <c r="E46" s="16"/>
      <c r="F46" s="16"/>
      <c r="G46" s="16"/>
      <c r="H46" s="16"/>
      <c r="I46" s="16"/>
      <c r="J46" s="16"/>
      <c r="K46" s="16"/>
      <c r="L46" s="16"/>
      <c r="M46" s="16"/>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row>
    <row r="47" spans="2:41" ht="1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row>
    <row r="48" spans="2:41" ht="1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row>
    <row r="49" spans="2:41" ht="1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row>
    <row r="50" spans="2:41" ht="1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row>
    <row r="51" spans="2:41" ht="1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row>
    <row r="52" spans="2:41" ht="12">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row>
    <row r="53" spans="2:41" ht="12">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row>
    <row r="54" spans="2:41" ht="1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row>
    <row r="55" spans="2:41" ht="12">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row>
    <row r="56" spans="2:41" ht="1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row>
    <row r="57" spans="2:41" ht="12">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row>
    <row r="58" spans="2:41" ht="12">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row>
    <row r="59" spans="2:41" ht="12">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row>
    <row r="60" spans="2:41" ht="12">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row>
    <row r="61" spans="2:41" ht="1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row>
    <row r="62" spans="2:41" ht="12">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row>
    <row r="63" spans="2:41" ht="12">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row>
    <row r="64" spans="2:41" ht="12">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row>
  </sheetData>
  <sheetProtection/>
  <mergeCells count="4">
    <mergeCell ref="A45:M45"/>
    <mergeCell ref="A34:M34"/>
    <mergeCell ref="A1:M1"/>
    <mergeCell ref="A2:M2"/>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dimension ref="A1:AO63"/>
  <sheetViews>
    <sheetView zoomScalePageLayoutView="0" workbookViewId="0" topLeftCell="A1">
      <selection activeCell="A2" sqref="A2:M2"/>
    </sheetView>
  </sheetViews>
  <sheetFormatPr defaultColWidth="9.33203125" defaultRowHeight="12"/>
  <cols>
    <col min="1" max="1" width="23.5" style="14" customWidth="1"/>
    <col min="2" max="2" width="11.16015625" style="0" customWidth="1"/>
    <col min="3" max="3" width="16.16015625" style="0" customWidth="1"/>
    <col min="4" max="4" width="8.33203125" style="0" customWidth="1"/>
    <col min="6" max="6" width="9.66015625" style="0" customWidth="1"/>
    <col min="7" max="7" width="10.5" style="0" customWidth="1"/>
    <col min="8" max="8" width="10.66015625" style="0" customWidth="1"/>
    <col min="9" max="9" width="10.5" style="0" customWidth="1"/>
    <col min="10" max="10" width="10.16015625" style="0" customWidth="1"/>
    <col min="11" max="11" width="9.5" style="0" customWidth="1"/>
    <col min="12" max="12" width="17.5" style="0" customWidth="1"/>
    <col min="13" max="13" width="15.5" style="0" customWidth="1"/>
  </cols>
  <sheetData>
    <row r="1" spans="1:13" s="50" customFormat="1" ht="24.75" customHeight="1">
      <c r="A1" s="147" t="s">
        <v>142</v>
      </c>
      <c r="B1" s="147"/>
      <c r="C1" s="147"/>
      <c r="D1" s="147"/>
      <c r="E1" s="147"/>
      <c r="F1" s="147"/>
      <c r="G1" s="147"/>
      <c r="H1" s="147"/>
      <c r="I1" s="147"/>
      <c r="J1" s="147"/>
      <c r="K1" s="147"/>
      <c r="L1" s="147"/>
      <c r="M1" s="147"/>
    </row>
    <row r="2" spans="1:13" s="50" customFormat="1" ht="12" customHeight="1">
      <c r="A2" s="148" t="s">
        <v>170</v>
      </c>
      <c r="B2" s="154"/>
      <c r="C2" s="154"/>
      <c r="D2" s="154"/>
      <c r="E2" s="154"/>
      <c r="F2" s="154"/>
      <c r="G2" s="154"/>
      <c r="H2" s="154"/>
      <c r="I2" s="154"/>
      <c r="J2" s="154"/>
      <c r="K2" s="154"/>
      <c r="L2" s="154"/>
      <c r="M2" s="154"/>
    </row>
    <row r="3" spans="1:13" s="1" customFormat="1" ht="38.25" customHeight="1">
      <c r="A3" s="55" t="s">
        <v>11</v>
      </c>
      <c r="B3" s="55" t="s">
        <v>0</v>
      </c>
      <c r="C3" s="56" t="s">
        <v>1</v>
      </c>
      <c r="D3" s="56" t="s">
        <v>2</v>
      </c>
      <c r="E3" s="114" t="s">
        <v>594</v>
      </c>
      <c r="F3" s="55" t="s">
        <v>3</v>
      </c>
      <c r="G3" s="55" t="s">
        <v>4</v>
      </c>
      <c r="H3" s="55" t="s">
        <v>5</v>
      </c>
      <c r="I3" s="55" t="s">
        <v>6</v>
      </c>
      <c r="J3" s="55" t="s">
        <v>7</v>
      </c>
      <c r="K3" s="56" t="s">
        <v>8</v>
      </c>
      <c r="L3" s="56" t="s">
        <v>9</v>
      </c>
      <c r="M3" s="56" t="s">
        <v>10</v>
      </c>
    </row>
    <row r="4" spans="1:13" s="59" customFormat="1" ht="35.25" customHeight="1">
      <c r="A4" s="58" t="s">
        <v>128</v>
      </c>
      <c r="B4" s="58" t="s">
        <v>171</v>
      </c>
      <c r="C4" s="58" t="s">
        <v>80</v>
      </c>
      <c r="D4" s="58" t="s">
        <v>81</v>
      </c>
      <c r="E4" s="115" t="s">
        <v>600</v>
      </c>
      <c r="F4" s="58" t="s">
        <v>82</v>
      </c>
      <c r="G4" s="58" t="s">
        <v>83</v>
      </c>
      <c r="H4" s="72" t="s">
        <v>286</v>
      </c>
      <c r="I4" s="58" t="s">
        <v>85</v>
      </c>
      <c r="J4" s="58" t="s">
        <v>86</v>
      </c>
      <c r="K4" s="58" t="s">
        <v>87</v>
      </c>
      <c r="L4" s="52" t="s">
        <v>289</v>
      </c>
      <c r="M4" s="58" t="s">
        <v>172</v>
      </c>
    </row>
    <row r="5" spans="1:13" s="15" customFormat="1" ht="18" customHeight="1">
      <c r="A5" s="4" t="s">
        <v>124</v>
      </c>
      <c r="B5" s="5">
        <v>36188.0354</v>
      </c>
      <c r="C5" s="6">
        <v>369</v>
      </c>
      <c r="D5" s="6">
        <v>7755</v>
      </c>
      <c r="E5" s="6">
        <v>143471</v>
      </c>
      <c r="F5" s="6">
        <v>6532466</v>
      </c>
      <c r="G5" s="6">
        <v>22092387</v>
      </c>
      <c r="H5" s="7">
        <v>100</v>
      </c>
      <c r="I5" s="6">
        <v>11312728</v>
      </c>
      <c r="J5" s="6">
        <v>10779659</v>
      </c>
      <c r="K5" s="7">
        <v>104.95</v>
      </c>
      <c r="L5" s="7">
        <v>3.38</v>
      </c>
      <c r="M5" s="7">
        <v>610.49</v>
      </c>
    </row>
    <row r="6" spans="1:41" s="22" customFormat="1" ht="12">
      <c r="A6" s="64" t="s">
        <v>125</v>
      </c>
      <c r="B6" s="18">
        <v>36006.1794</v>
      </c>
      <c r="C6" s="19">
        <v>359</v>
      </c>
      <c r="D6" s="19">
        <v>7696</v>
      </c>
      <c r="E6" s="19">
        <v>142600</v>
      </c>
      <c r="F6" s="19">
        <v>6513324</v>
      </c>
      <c r="G6" s="19">
        <v>22034096</v>
      </c>
      <c r="H6" s="20">
        <v>99.74</v>
      </c>
      <c r="I6" s="19">
        <v>11282404</v>
      </c>
      <c r="J6" s="19">
        <v>10751692</v>
      </c>
      <c r="K6" s="20">
        <v>104.94</v>
      </c>
      <c r="L6" s="20">
        <v>3.38</v>
      </c>
      <c r="M6" s="20">
        <v>611.95</v>
      </c>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row>
    <row r="7" spans="1:41" s="22" customFormat="1" ht="12">
      <c r="A7" s="64" t="s">
        <v>169</v>
      </c>
      <c r="B7" s="18">
        <v>35580.7768</v>
      </c>
      <c r="C7" s="19">
        <v>336</v>
      </c>
      <c r="D7" s="19">
        <v>6797</v>
      </c>
      <c r="E7" s="19">
        <v>124133</v>
      </c>
      <c r="F7" s="19">
        <v>5149157</v>
      </c>
      <c r="G7" s="19">
        <v>17917279</v>
      </c>
      <c r="H7" s="20">
        <v>81.1</v>
      </c>
      <c r="I7" s="19">
        <v>9225974</v>
      </c>
      <c r="J7" s="19">
        <v>8691305</v>
      </c>
      <c r="K7" s="20">
        <v>106.15</v>
      </c>
      <c r="L7" s="20">
        <v>3.48</v>
      </c>
      <c r="M7" s="20">
        <v>503.57</v>
      </c>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row>
    <row r="8" spans="1:41" ht="12">
      <c r="A8" s="54" t="s">
        <v>143</v>
      </c>
      <c r="B8" s="10">
        <v>2052.5667</v>
      </c>
      <c r="C8" s="11">
        <v>29</v>
      </c>
      <c r="D8" s="11">
        <v>1001</v>
      </c>
      <c r="E8" s="11">
        <v>20627</v>
      </c>
      <c r="F8" s="11">
        <v>1102154</v>
      </c>
      <c r="G8" s="11">
        <v>3510917</v>
      </c>
      <c r="H8" s="12">
        <v>15.89</v>
      </c>
      <c r="I8" s="11">
        <v>1774972</v>
      </c>
      <c r="J8" s="11">
        <v>1735945</v>
      </c>
      <c r="K8" s="12">
        <v>102.25</v>
      </c>
      <c r="L8" s="12">
        <v>3.19</v>
      </c>
      <c r="M8" s="12">
        <v>1710.5</v>
      </c>
      <c r="N8" s="3"/>
      <c r="O8" s="3"/>
      <c r="P8" s="3"/>
      <c r="Q8" s="3"/>
      <c r="R8" s="3"/>
      <c r="S8" s="3"/>
      <c r="T8" s="3"/>
      <c r="U8" s="3"/>
      <c r="V8" s="3"/>
      <c r="W8" s="3"/>
      <c r="X8" s="3"/>
      <c r="Y8" s="3"/>
      <c r="Z8" s="3"/>
      <c r="AA8" s="3"/>
      <c r="AB8" s="3"/>
      <c r="AC8" s="3"/>
      <c r="AD8" s="3"/>
      <c r="AE8" s="3"/>
      <c r="AF8" s="3"/>
      <c r="AG8" s="3"/>
      <c r="AH8" s="3"/>
      <c r="AI8" s="3"/>
      <c r="AJ8" s="3"/>
      <c r="AK8" s="3"/>
      <c r="AL8" s="3"/>
      <c r="AM8" s="3"/>
      <c r="AN8" s="3"/>
      <c r="AO8" s="3"/>
    </row>
    <row r="9" spans="1:41" ht="12">
      <c r="A9" s="54" t="s">
        <v>144</v>
      </c>
      <c r="B9" s="10">
        <v>2143.6251</v>
      </c>
      <c r="C9" s="11">
        <v>12</v>
      </c>
      <c r="D9" s="11">
        <v>235</v>
      </c>
      <c r="E9" s="11">
        <v>3689</v>
      </c>
      <c r="F9" s="11">
        <v>130059</v>
      </c>
      <c r="G9" s="11">
        <v>465004</v>
      </c>
      <c r="H9" s="12">
        <v>2.1</v>
      </c>
      <c r="I9" s="11">
        <v>240727</v>
      </c>
      <c r="J9" s="11">
        <v>224277</v>
      </c>
      <c r="K9" s="12">
        <v>107.33</v>
      </c>
      <c r="L9" s="12">
        <v>3.58</v>
      </c>
      <c r="M9" s="12">
        <v>216.92</v>
      </c>
      <c r="N9" s="3"/>
      <c r="O9" s="3"/>
      <c r="P9" s="3"/>
      <c r="Q9" s="3"/>
      <c r="R9" s="3"/>
      <c r="S9" s="3"/>
      <c r="T9" s="3"/>
      <c r="U9" s="3"/>
      <c r="V9" s="3"/>
      <c r="W9" s="3"/>
      <c r="X9" s="3"/>
      <c r="Y9" s="3"/>
      <c r="Z9" s="3"/>
      <c r="AA9" s="3"/>
      <c r="AB9" s="3"/>
      <c r="AC9" s="3"/>
      <c r="AD9" s="3"/>
      <c r="AE9" s="3"/>
      <c r="AF9" s="3"/>
      <c r="AG9" s="3"/>
      <c r="AH9" s="3"/>
      <c r="AI9" s="3"/>
      <c r="AJ9" s="3"/>
      <c r="AK9" s="3"/>
      <c r="AL9" s="3"/>
      <c r="AM9" s="3"/>
      <c r="AN9" s="3"/>
      <c r="AO9" s="3"/>
    </row>
    <row r="10" spans="1:41" ht="12">
      <c r="A10" s="54" t="s">
        <v>145</v>
      </c>
      <c r="B10" s="10">
        <v>1220.954</v>
      </c>
      <c r="C10" s="11">
        <v>13</v>
      </c>
      <c r="D10" s="11">
        <v>431</v>
      </c>
      <c r="E10" s="11">
        <v>10125</v>
      </c>
      <c r="F10" s="11">
        <v>486834</v>
      </c>
      <c r="G10" s="11">
        <v>1691292</v>
      </c>
      <c r="H10" s="12">
        <v>7.66</v>
      </c>
      <c r="I10" s="11">
        <v>870984</v>
      </c>
      <c r="J10" s="11">
        <v>820308</v>
      </c>
      <c r="K10" s="12">
        <v>106.18</v>
      </c>
      <c r="L10" s="12">
        <v>3.47</v>
      </c>
      <c r="M10" s="12">
        <v>1385.22</v>
      </c>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row>
    <row r="11" spans="1:41" ht="12">
      <c r="A11" s="54" t="s">
        <v>146</v>
      </c>
      <c r="B11" s="10">
        <v>1427.5931</v>
      </c>
      <c r="C11" s="11">
        <v>13</v>
      </c>
      <c r="D11" s="11">
        <v>175</v>
      </c>
      <c r="E11" s="11">
        <v>2864</v>
      </c>
      <c r="F11" s="11">
        <v>112499</v>
      </c>
      <c r="G11" s="11">
        <v>433767</v>
      </c>
      <c r="H11" s="12">
        <v>1.96</v>
      </c>
      <c r="I11" s="11">
        <v>227559</v>
      </c>
      <c r="J11" s="11">
        <v>206208</v>
      </c>
      <c r="K11" s="12">
        <v>110.35</v>
      </c>
      <c r="L11" s="12">
        <v>3.86</v>
      </c>
      <c r="M11" s="12">
        <v>303.84</v>
      </c>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row>
    <row r="12" spans="1:41" ht="12">
      <c r="A12" s="54" t="s">
        <v>147</v>
      </c>
      <c r="B12" s="10">
        <v>1820.3149</v>
      </c>
      <c r="C12" s="11">
        <v>18</v>
      </c>
      <c r="D12" s="11">
        <v>263</v>
      </c>
      <c r="E12" s="11">
        <v>4412</v>
      </c>
      <c r="F12" s="11">
        <v>142936</v>
      </c>
      <c r="G12" s="11">
        <v>559804</v>
      </c>
      <c r="H12" s="12">
        <v>2.53</v>
      </c>
      <c r="I12" s="11">
        <v>294232</v>
      </c>
      <c r="J12" s="11">
        <v>265572</v>
      </c>
      <c r="K12" s="12">
        <v>110.79</v>
      </c>
      <c r="L12" s="12">
        <v>3.92</v>
      </c>
      <c r="M12" s="12">
        <v>307.53</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row>
    <row r="13" spans="1:41" ht="12">
      <c r="A13" s="54" t="s">
        <v>148</v>
      </c>
      <c r="B13" s="10">
        <v>2051.4712</v>
      </c>
      <c r="C13" s="11">
        <v>21</v>
      </c>
      <c r="D13" s="11">
        <v>377</v>
      </c>
      <c r="E13" s="11">
        <v>7091</v>
      </c>
      <c r="F13" s="11">
        <v>388737</v>
      </c>
      <c r="G13" s="11">
        <v>1481407</v>
      </c>
      <c r="H13" s="12">
        <v>6.71</v>
      </c>
      <c r="I13" s="11">
        <v>760633</v>
      </c>
      <c r="J13" s="11">
        <v>720774</v>
      </c>
      <c r="K13" s="12">
        <v>105.53</v>
      </c>
      <c r="L13" s="12">
        <v>3.81</v>
      </c>
      <c r="M13" s="12">
        <v>722.12</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row>
    <row r="14" spans="1:41" ht="12">
      <c r="A14" s="54" t="s">
        <v>149</v>
      </c>
      <c r="B14" s="10">
        <v>1074.396</v>
      </c>
      <c r="C14" s="11">
        <v>26</v>
      </c>
      <c r="D14" s="11">
        <v>586</v>
      </c>
      <c r="E14" s="11">
        <v>8874</v>
      </c>
      <c r="F14" s="11">
        <v>313063</v>
      </c>
      <c r="G14" s="11">
        <v>1305640</v>
      </c>
      <c r="H14" s="12">
        <v>5.91</v>
      </c>
      <c r="I14" s="11">
        <v>677292</v>
      </c>
      <c r="J14" s="11">
        <v>628348</v>
      </c>
      <c r="K14" s="12">
        <v>107.79</v>
      </c>
      <c r="L14" s="12">
        <v>4.17</v>
      </c>
      <c r="M14" s="12">
        <v>1215.23</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row>
    <row r="15" spans="1:41" ht="12">
      <c r="A15" s="54" t="s">
        <v>150</v>
      </c>
      <c r="B15" s="10">
        <v>4106.436</v>
      </c>
      <c r="C15" s="11">
        <v>13</v>
      </c>
      <c r="D15" s="11">
        <v>260</v>
      </c>
      <c r="E15" s="11">
        <v>4247</v>
      </c>
      <c r="F15" s="11">
        <v>147687</v>
      </c>
      <c r="G15" s="11">
        <v>544038</v>
      </c>
      <c r="H15" s="12">
        <v>2.46</v>
      </c>
      <c r="I15" s="11">
        <v>284252</v>
      </c>
      <c r="J15" s="11">
        <v>259786</v>
      </c>
      <c r="K15" s="12">
        <v>109.42</v>
      </c>
      <c r="L15" s="12">
        <v>3.68</v>
      </c>
      <c r="M15" s="12">
        <v>132.48</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row>
    <row r="16" spans="1:41" ht="12">
      <c r="A16" s="54" t="s">
        <v>151</v>
      </c>
      <c r="B16" s="10">
        <v>1290.8351</v>
      </c>
      <c r="C16" s="11">
        <v>20</v>
      </c>
      <c r="D16" s="11">
        <v>384</v>
      </c>
      <c r="E16" s="11">
        <v>6188</v>
      </c>
      <c r="F16" s="11">
        <v>196518</v>
      </c>
      <c r="G16" s="11">
        <v>746241</v>
      </c>
      <c r="H16" s="12">
        <v>3.38</v>
      </c>
      <c r="I16" s="11">
        <v>394739</v>
      </c>
      <c r="J16" s="11">
        <v>351502</v>
      </c>
      <c r="K16" s="12">
        <v>112.3</v>
      </c>
      <c r="L16" s="12">
        <v>3.8</v>
      </c>
      <c r="M16" s="12">
        <v>578.11</v>
      </c>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row>
    <row r="17" spans="1:41" ht="12">
      <c r="A17" s="54" t="s">
        <v>152</v>
      </c>
      <c r="B17" s="10">
        <v>1901.6725</v>
      </c>
      <c r="C17" s="11">
        <v>18</v>
      </c>
      <c r="D17" s="11">
        <v>357</v>
      </c>
      <c r="E17" s="11">
        <v>5266</v>
      </c>
      <c r="F17" s="11">
        <v>152102</v>
      </c>
      <c r="G17" s="11">
        <v>562662</v>
      </c>
      <c r="H17" s="12">
        <v>2.55</v>
      </c>
      <c r="I17" s="11">
        <v>297023</v>
      </c>
      <c r="J17" s="11">
        <v>265639</v>
      </c>
      <c r="K17" s="12">
        <v>111.81</v>
      </c>
      <c r="L17" s="12">
        <v>3.7</v>
      </c>
      <c r="M17" s="12">
        <v>295.88</v>
      </c>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row>
    <row r="18" spans="1:41" ht="12">
      <c r="A18" s="54" t="s">
        <v>153</v>
      </c>
      <c r="B18" s="10">
        <v>2016.0075</v>
      </c>
      <c r="C18" s="11">
        <v>31</v>
      </c>
      <c r="D18" s="11">
        <v>531</v>
      </c>
      <c r="E18" s="11">
        <v>9542</v>
      </c>
      <c r="F18" s="11">
        <v>319825</v>
      </c>
      <c r="G18" s="11">
        <v>1103723</v>
      </c>
      <c r="H18" s="12">
        <v>5</v>
      </c>
      <c r="I18" s="11">
        <v>571162</v>
      </c>
      <c r="J18" s="11">
        <v>532561</v>
      </c>
      <c r="K18" s="12">
        <v>107.25</v>
      </c>
      <c r="L18" s="12">
        <v>3.45</v>
      </c>
      <c r="M18" s="12">
        <v>547.48</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row>
    <row r="19" spans="1:41" ht="12">
      <c r="A19" s="54" t="s">
        <v>154</v>
      </c>
      <c r="B19" s="10">
        <v>2792.6642</v>
      </c>
      <c r="C19" s="11">
        <v>27</v>
      </c>
      <c r="D19" s="11">
        <v>446</v>
      </c>
      <c r="E19" s="11">
        <v>9356</v>
      </c>
      <c r="F19" s="11">
        <v>371349</v>
      </c>
      <c r="G19" s="11">
        <v>1230352</v>
      </c>
      <c r="H19" s="12">
        <v>5.57</v>
      </c>
      <c r="I19" s="11">
        <v>639380</v>
      </c>
      <c r="J19" s="11">
        <v>590972</v>
      </c>
      <c r="K19" s="12">
        <v>108.19</v>
      </c>
      <c r="L19" s="12">
        <v>3.31</v>
      </c>
      <c r="M19" s="12">
        <v>440.57</v>
      </c>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row>
    <row r="20" spans="1:41" ht="12">
      <c r="A20" s="54" t="s">
        <v>155</v>
      </c>
      <c r="B20" s="10">
        <v>2775.6003</v>
      </c>
      <c r="C20" s="11">
        <v>33</v>
      </c>
      <c r="D20" s="11">
        <v>465</v>
      </c>
      <c r="E20" s="11">
        <v>7438</v>
      </c>
      <c r="F20" s="11">
        <v>245946</v>
      </c>
      <c r="G20" s="11">
        <v>909015</v>
      </c>
      <c r="H20" s="12">
        <v>4.11</v>
      </c>
      <c r="I20" s="11">
        <v>475160</v>
      </c>
      <c r="J20" s="11">
        <v>433855</v>
      </c>
      <c r="K20" s="12">
        <v>109.52</v>
      </c>
      <c r="L20" s="12">
        <v>3.7</v>
      </c>
      <c r="M20" s="12">
        <v>327.5</v>
      </c>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row>
    <row r="21" spans="1:41" ht="12">
      <c r="A21" s="54" t="s">
        <v>156</v>
      </c>
      <c r="B21" s="10">
        <v>3515.2526</v>
      </c>
      <c r="C21" s="11">
        <v>16</v>
      </c>
      <c r="D21" s="11">
        <v>147</v>
      </c>
      <c r="E21" s="11">
        <v>2710</v>
      </c>
      <c r="F21" s="11">
        <v>72176</v>
      </c>
      <c r="G21" s="11">
        <v>247801</v>
      </c>
      <c r="H21" s="12">
        <v>1.12</v>
      </c>
      <c r="I21" s="11">
        <v>133318</v>
      </c>
      <c r="J21" s="11">
        <v>114483</v>
      </c>
      <c r="K21" s="12">
        <v>116.45</v>
      </c>
      <c r="L21" s="12">
        <v>3.43</v>
      </c>
      <c r="M21" s="12">
        <v>70.49</v>
      </c>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row>
    <row r="22" spans="1:41" s="17" customFormat="1" ht="12">
      <c r="A22" s="54" t="s">
        <v>157</v>
      </c>
      <c r="B22" s="10">
        <v>4628.5714</v>
      </c>
      <c r="C22" s="11">
        <v>13</v>
      </c>
      <c r="D22" s="11">
        <v>173</v>
      </c>
      <c r="E22" s="11">
        <v>3620</v>
      </c>
      <c r="F22" s="11">
        <v>104799</v>
      </c>
      <c r="G22" s="11">
        <v>355686</v>
      </c>
      <c r="H22" s="12">
        <v>1.61</v>
      </c>
      <c r="I22" s="11">
        <v>188587</v>
      </c>
      <c r="J22" s="11">
        <v>167099</v>
      </c>
      <c r="K22" s="12">
        <v>112.86</v>
      </c>
      <c r="L22" s="12">
        <v>3.39</v>
      </c>
      <c r="M22" s="12">
        <v>76.85</v>
      </c>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row>
    <row r="23" spans="1:41" ht="12">
      <c r="A23" s="54" t="s">
        <v>158</v>
      </c>
      <c r="B23" s="10">
        <v>126.8641</v>
      </c>
      <c r="C23" s="11">
        <v>6</v>
      </c>
      <c r="D23" s="11">
        <v>97</v>
      </c>
      <c r="E23" s="11">
        <v>1398</v>
      </c>
      <c r="F23" s="11">
        <v>27095</v>
      </c>
      <c r="G23" s="11">
        <v>89013</v>
      </c>
      <c r="H23" s="12">
        <v>0.4</v>
      </c>
      <c r="I23" s="11">
        <v>46722</v>
      </c>
      <c r="J23" s="11">
        <v>42291</v>
      </c>
      <c r="K23" s="12">
        <v>110.48</v>
      </c>
      <c r="L23" s="12">
        <v>3.29</v>
      </c>
      <c r="M23" s="12">
        <v>701.64</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row>
    <row r="24" spans="1:41" ht="12">
      <c r="A24" s="54" t="s">
        <v>159</v>
      </c>
      <c r="B24" s="10">
        <v>132.7589</v>
      </c>
      <c r="C24" s="11">
        <v>7</v>
      </c>
      <c r="D24" s="11">
        <v>149</v>
      </c>
      <c r="E24" s="11">
        <v>2989</v>
      </c>
      <c r="F24" s="11">
        <v>126574</v>
      </c>
      <c r="G24" s="11">
        <v>385201</v>
      </c>
      <c r="H24" s="12">
        <v>1.74</v>
      </c>
      <c r="I24" s="11">
        <v>197737</v>
      </c>
      <c r="J24" s="11">
        <v>187464</v>
      </c>
      <c r="K24" s="12">
        <v>105.48</v>
      </c>
      <c r="L24" s="12">
        <v>3.04</v>
      </c>
      <c r="M24" s="12">
        <v>2901.51</v>
      </c>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row>
    <row r="25" spans="1:41" ht="12">
      <c r="A25" s="54" t="s">
        <v>160</v>
      </c>
      <c r="B25" s="10">
        <v>104.0964</v>
      </c>
      <c r="C25" s="11">
        <v>3</v>
      </c>
      <c r="D25" s="11">
        <v>121</v>
      </c>
      <c r="E25" s="11">
        <v>1947</v>
      </c>
      <c r="F25" s="11">
        <v>109086</v>
      </c>
      <c r="G25" s="11">
        <v>361958</v>
      </c>
      <c r="H25" s="12">
        <v>1.64</v>
      </c>
      <c r="I25" s="11">
        <v>184957</v>
      </c>
      <c r="J25" s="11">
        <v>177001</v>
      </c>
      <c r="K25" s="12">
        <v>104.49</v>
      </c>
      <c r="L25" s="12">
        <v>3.32</v>
      </c>
      <c r="M25" s="12">
        <v>3477.14</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row>
    <row r="26" spans="1:41" ht="12">
      <c r="A26" s="54" t="s">
        <v>161</v>
      </c>
      <c r="B26" s="10">
        <v>163.4256</v>
      </c>
      <c r="C26" s="11">
        <v>8</v>
      </c>
      <c r="D26" s="11">
        <v>223</v>
      </c>
      <c r="E26" s="11">
        <v>4656</v>
      </c>
      <c r="F26" s="11">
        <v>296875</v>
      </c>
      <c r="G26" s="11">
        <v>940589</v>
      </c>
      <c r="H26" s="12">
        <v>4.26</v>
      </c>
      <c r="I26" s="11">
        <v>465881</v>
      </c>
      <c r="J26" s="11">
        <v>474708</v>
      </c>
      <c r="K26" s="12">
        <v>98.14</v>
      </c>
      <c r="L26" s="12">
        <v>3.17</v>
      </c>
      <c r="M26" s="12">
        <v>5755.46</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row>
    <row r="27" spans="1:41" ht="12">
      <c r="A27" s="54" t="s">
        <v>162</v>
      </c>
      <c r="B27" s="10">
        <v>60.0256</v>
      </c>
      <c r="C27" s="11">
        <v>2</v>
      </c>
      <c r="D27" s="11">
        <v>110</v>
      </c>
      <c r="E27" s="11">
        <v>1815</v>
      </c>
      <c r="F27" s="11">
        <v>78423</v>
      </c>
      <c r="G27" s="11">
        <v>265109</v>
      </c>
      <c r="H27" s="12">
        <v>1.2</v>
      </c>
      <c r="I27" s="11">
        <v>133442</v>
      </c>
      <c r="J27" s="11">
        <v>131667</v>
      </c>
      <c r="K27" s="12">
        <v>101.35</v>
      </c>
      <c r="L27" s="12">
        <v>3.38</v>
      </c>
      <c r="M27" s="12">
        <v>4416.6</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row>
    <row r="28" spans="1:41" ht="12">
      <c r="A28" s="54" t="s">
        <v>163</v>
      </c>
      <c r="B28" s="10">
        <v>175.6456</v>
      </c>
      <c r="C28" s="11">
        <v>7</v>
      </c>
      <c r="D28" s="11">
        <v>266</v>
      </c>
      <c r="E28" s="11">
        <v>5279</v>
      </c>
      <c r="F28" s="11">
        <v>224420</v>
      </c>
      <c r="G28" s="11">
        <v>728060</v>
      </c>
      <c r="H28" s="12">
        <v>3.3</v>
      </c>
      <c r="I28" s="11">
        <v>367215</v>
      </c>
      <c r="J28" s="11">
        <v>360845</v>
      </c>
      <c r="K28" s="12">
        <v>101.77</v>
      </c>
      <c r="L28" s="12">
        <v>3.24</v>
      </c>
      <c r="M28" s="12">
        <v>4145.05</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row>
    <row r="29" spans="1:41" s="22" customFormat="1" ht="12" customHeight="1">
      <c r="A29" s="64" t="s">
        <v>126</v>
      </c>
      <c r="B29" s="18">
        <v>271.7997</v>
      </c>
      <c r="C29" s="19">
        <v>12</v>
      </c>
      <c r="D29" s="19">
        <v>435</v>
      </c>
      <c r="E29" s="19">
        <v>9972</v>
      </c>
      <c r="F29" s="19">
        <v>879156</v>
      </c>
      <c r="G29" s="19">
        <v>2641312</v>
      </c>
      <c r="H29" s="20">
        <v>11.96</v>
      </c>
      <c r="I29" s="19">
        <v>1309434</v>
      </c>
      <c r="J29" s="19">
        <v>1331878</v>
      </c>
      <c r="K29" s="20">
        <v>98.31</v>
      </c>
      <c r="L29" s="20">
        <v>3</v>
      </c>
      <c r="M29" s="20">
        <v>9717.86</v>
      </c>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row>
    <row r="30" spans="1:41" s="22" customFormat="1" ht="12" customHeight="1">
      <c r="A30" s="64" t="s">
        <v>127</v>
      </c>
      <c r="B30" s="18">
        <v>153.6029</v>
      </c>
      <c r="C30" s="19">
        <v>11</v>
      </c>
      <c r="D30" s="19">
        <v>464</v>
      </c>
      <c r="E30" s="19">
        <v>8495</v>
      </c>
      <c r="F30" s="19">
        <v>485011</v>
      </c>
      <c r="G30" s="19">
        <v>1475505</v>
      </c>
      <c r="H30" s="20">
        <v>6.68</v>
      </c>
      <c r="I30" s="19">
        <v>746996</v>
      </c>
      <c r="J30" s="19">
        <v>728509</v>
      </c>
      <c r="K30" s="20">
        <v>102.54</v>
      </c>
      <c r="L30" s="20">
        <v>3.04</v>
      </c>
      <c r="M30" s="20">
        <v>9605.97</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row>
    <row r="31" spans="1:41" s="22" customFormat="1" ht="12" customHeight="1">
      <c r="A31" s="64" t="s">
        <v>164</v>
      </c>
      <c r="B31" s="18">
        <v>181.856</v>
      </c>
      <c r="C31" s="19">
        <v>10</v>
      </c>
      <c r="D31" s="19">
        <v>59</v>
      </c>
      <c r="E31" s="19">
        <v>871</v>
      </c>
      <c r="F31" s="19">
        <v>19142</v>
      </c>
      <c r="G31" s="19">
        <v>58291</v>
      </c>
      <c r="H31" s="20">
        <v>0.26</v>
      </c>
      <c r="I31" s="19">
        <v>30324</v>
      </c>
      <c r="J31" s="19">
        <v>27967</v>
      </c>
      <c r="K31" s="20">
        <v>108.43</v>
      </c>
      <c r="L31" s="20">
        <v>3.05</v>
      </c>
      <c r="M31" s="20">
        <v>320.53</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row>
    <row r="32" spans="1:41" s="17" customFormat="1" ht="12" customHeight="1">
      <c r="A32" s="54" t="s">
        <v>165</v>
      </c>
      <c r="B32" s="10">
        <v>153.056</v>
      </c>
      <c r="C32" s="11">
        <v>6</v>
      </c>
      <c r="D32" s="11">
        <v>37</v>
      </c>
      <c r="E32" s="11">
        <v>735</v>
      </c>
      <c r="F32" s="11">
        <v>17644</v>
      </c>
      <c r="G32" s="11">
        <v>51731</v>
      </c>
      <c r="H32" s="12">
        <v>0.23</v>
      </c>
      <c r="I32" s="11">
        <v>26648</v>
      </c>
      <c r="J32" s="11">
        <v>25083</v>
      </c>
      <c r="K32" s="12">
        <v>106.24</v>
      </c>
      <c r="L32" s="12">
        <v>2.93</v>
      </c>
      <c r="M32" s="12">
        <v>337.99</v>
      </c>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row>
    <row r="33" spans="1:41" s="17" customFormat="1" ht="12" customHeight="1" thickBot="1">
      <c r="A33" s="65" t="s">
        <v>166</v>
      </c>
      <c r="B33" s="10">
        <v>28.8</v>
      </c>
      <c r="C33" s="11">
        <v>4</v>
      </c>
      <c r="D33" s="11">
        <v>22</v>
      </c>
      <c r="E33" s="11">
        <v>136</v>
      </c>
      <c r="F33" s="11">
        <v>1498</v>
      </c>
      <c r="G33" s="11">
        <v>6560</v>
      </c>
      <c r="H33" s="12">
        <v>0.03</v>
      </c>
      <c r="I33" s="11">
        <v>3676</v>
      </c>
      <c r="J33" s="11">
        <v>2884</v>
      </c>
      <c r="K33" s="12">
        <v>127.46</v>
      </c>
      <c r="L33" s="12">
        <v>4.38</v>
      </c>
      <c r="M33" s="12">
        <v>227.78</v>
      </c>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row>
    <row r="34" spans="1:26" s="9" customFormat="1" ht="11.25" customHeight="1" thickTop="1">
      <c r="A34" s="150" t="s">
        <v>129</v>
      </c>
      <c r="B34" s="155"/>
      <c r="C34" s="155"/>
      <c r="D34" s="155"/>
      <c r="E34" s="155"/>
      <c r="F34" s="155"/>
      <c r="G34" s="155"/>
      <c r="H34" s="155"/>
      <c r="I34" s="155"/>
      <c r="J34" s="155"/>
      <c r="K34" s="155"/>
      <c r="L34" s="155"/>
      <c r="M34" s="155"/>
      <c r="N34" s="8"/>
      <c r="O34" s="8"/>
      <c r="P34" s="8"/>
      <c r="Q34" s="8"/>
      <c r="R34" s="8"/>
      <c r="S34" s="8"/>
      <c r="T34" s="8"/>
      <c r="U34" s="8"/>
      <c r="V34" s="8"/>
      <c r="W34" s="8"/>
      <c r="X34" s="8"/>
      <c r="Y34" s="8"/>
      <c r="Z34" s="8"/>
    </row>
    <row r="35" spans="1:26" ht="12">
      <c r="A35" s="26" t="s">
        <v>130</v>
      </c>
      <c r="B35" s="27">
        <f aca="true" t="shared" si="0" ref="B35:G35">SUM(B36:B39)</f>
        <v>36006.1794</v>
      </c>
      <c r="C35" s="28">
        <f t="shared" si="0"/>
        <v>359</v>
      </c>
      <c r="D35" s="28">
        <f t="shared" si="0"/>
        <v>7696</v>
      </c>
      <c r="E35" s="28">
        <f t="shared" si="0"/>
        <v>142600</v>
      </c>
      <c r="F35" s="28">
        <f t="shared" si="0"/>
        <v>6513324</v>
      </c>
      <c r="G35" s="28">
        <f t="shared" si="0"/>
        <v>22034096</v>
      </c>
      <c r="H35" s="29">
        <f>G35/$G$35*100</f>
        <v>100</v>
      </c>
      <c r="I35" s="28">
        <f>SUM(I36:I39)</f>
        <v>11282404</v>
      </c>
      <c r="J35" s="28">
        <f>SUM(J36:J39)</f>
        <v>10751692</v>
      </c>
      <c r="K35" s="29">
        <f>I35/J35*100</f>
        <v>104.93607889809344</v>
      </c>
      <c r="L35" s="29">
        <f>G35/F35</f>
        <v>3.382926444316297</v>
      </c>
      <c r="M35" s="29">
        <f>G35/B35</f>
        <v>611.9531804587965</v>
      </c>
      <c r="N35" s="3"/>
      <c r="O35" s="3"/>
      <c r="P35" s="3"/>
      <c r="Q35" s="3"/>
      <c r="R35" s="3"/>
      <c r="S35" s="3"/>
      <c r="T35" s="3"/>
      <c r="U35" s="3"/>
      <c r="V35" s="3"/>
      <c r="W35" s="3"/>
      <c r="X35" s="3"/>
      <c r="Y35" s="3"/>
      <c r="Z35" s="3"/>
    </row>
    <row r="36" spans="1:26" ht="12">
      <c r="A36" s="66" t="s">
        <v>131</v>
      </c>
      <c r="B36" s="30">
        <f aca="true" t="shared" si="1" ref="B36:G36">SUM(B$29,B$24:B$25,B$8:B$11)</f>
        <v>7353.3939</v>
      </c>
      <c r="C36" s="31">
        <f t="shared" si="1"/>
        <v>89</v>
      </c>
      <c r="D36" s="31">
        <f t="shared" si="1"/>
        <v>2547</v>
      </c>
      <c r="E36" s="31">
        <f t="shared" si="1"/>
        <v>52213</v>
      </c>
      <c r="F36" s="31">
        <f t="shared" si="1"/>
        <v>2946362</v>
      </c>
      <c r="G36" s="32">
        <f t="shared" si="1"/>
        <v>9489451</v>
      </c>
      <c r="H36" s="33">
        <f>G36/$G$35*100</f>
        <v>43.06712197314562</v>
      </c>
      <c r="I36" s="31">
        <f>SUM(I$29,I$24:I$25,I$8:I$11)</f>
        <v>4806370</v>
      </c>
      <c r="J36" s="31">
        <f>SUM(J$29,J$24:J$25,J$8:J$11)</f>
        <v>4683081</v>
      </c>
      <c r="K36" s="33">
        <f>I36/J36*100</f>
        <v>102.63264718248521</v>
      </c>
      <c r="L36" s="33">
        <f>G36/F36</f>
        <v>3.2207349266654948</v>
      </c>
      <c r="M36" s="33">
        <f>G36/B36</f>
        <v>1290.4858802681576</v>
      </c>
      <c r="N36" s="3"/>
      <c r="O36" s="3"/>
      <c r="P36" s="3"/>
      <c r="Q36" s="3"/>
      <c r="R36" s="3"/>
      <c r="S36" s="3"/>
      <c r="T36" s="3"/>
      <c r="U36" s="3"/>
      <c r="V36" s="3"/>
      <c r="W36" s="3"/>
      <c r="X36" s="3"/>
      <c r="Y36" s="3"/>
      <c r="Z36" s="3"/>
    </row>
    <row r="37" spans="1:26" ht="12">
      <c r="A37" s="67" t="s">
        <v>133</v>
      </c>
      <c r="B37" s="30">
        <f aca="true" t="shared" si="2" ref="B37:G37">SUM(B$26,B$12:B$16)</f>
        <v>10506.878799999999</v>
      </c>
      <c r="C37" s="31">
        <f t="shared" si="2"/>
        <v>106</v>
      </c>
      <c r="D37" s="31">
        <f t="shared" si="2"/>
        <v>2093</v>
      </c>
      <c r="E37" s="31">
        <f t="shared" si="2"/>
        <v>35468</v>
      </c>
      <c r="F37" s="31">
        <f t="shared" si="2"/>
        <v>1485816</v>
      </c>
      <c r="G37" s="32">
        <f t="shared" si="2"/>
        <v>5577719</v>
      </c>
      <c r="H37" s="33">
        <f>G37/$G$35*100</f>
        <v>25.314036028525972</v>
      </c>
      <c r="I37" s="31">
        <f>SUM(I$26,I$12:I$16)</f>
        <v>2877029</v>
      </c>
      <c r="J37" s="31">
        <f>SUM(J$26,J$12:J$16)</f>
        <v>2700690</v>
      </c>
      <c r="K37" s="33">
        <f>I37/J37*100</f>
        <v>106.5294054482373</v>
      </c>
      <c r="L37" s="33">
        <f>G37/F37</f>
        <v>3.7539769392710807</v>
      </c>
      <c r="M37" s="33">
        <f>G37/B37</f>
        <v>530.8635519808224</v>
      </c>
      <c r="N37" s="3"/>
      <c r="O37" s="3"/>
      <c r="P37" s="3"/>
      <c r="Q37" s="3"/>
      <c r="R37" s="3"/>
      <c r="S37" s="3"/>
      <c r="T37" s="3"/>
      <c r="U37" s="3"/>
      <c r="V37" s="3"/>
      <c r="W37" s="3"/>
      <c r="X37" s="3"/>
      <c r="Y37" s="3"/>
      <c r="Z37" s="3"/>
    </row>
    <row r="38" spans="1:26" ht="12">
      <c r="A38" s="67" t="s">
        <v>132</v>
      </c>
      <c r="B38" s="30">
        <f aca="true" t="shared" si="3" ref="B38:G38">SUM(B$27:B$28,B$30,B$17:B$20,B$23)</f>
        <v>10002.0827</v>
      </c>
      <c r="C38" s="31">
        <f t="shared" si="3"/>
        <v>135</v>
      </c>
      <c r="D38" s="31">
        <f t="shared" si="3"/>
        <v>2736</v>
      </c>
      <c r="E38" s="31">
        <f t="shared" si="3"/>
        <v>48589</v>
      </c>
      <c r="F38" s="31">
        <f t="shared" si="3"/>
        <v>1904171</v>
      </c>
      <c r="G38" s="32">
        <f t="shared" si="3"/>
        <v>6363439</v>
      </c>
      <c r="H38" s="33">
        <f>G38/$G$35*100</f>
        <v>28.8799640339227</v>
      </c>
      <c r="I38" s="31">
        <f>SUM(I$27:I$28,I$30,I$17:I$20,I$23)</f>
        <v>3277100</v>
      </c>
      <c r="J38" s="31">
        <f>SUM(J$27:J$28,J$30,J$17:J$20,J$23)</f>
        <v>3086339</v>
      </c>
      <c r="K38" s="33">
        <f>I38/J38*100</f>
        <v>106.18081811492517</v>
      </c>
      <c r="L38" s="33">
        <f>G38/F38</f>
        <v>3.3418421979958732</v>
      </c>
      <c r="M38" s="33">
        <f>G38/B38</f>
        <v>636.2113962525025</v>
      </c>
      <c r="N38" s="3"/>
      <c r="O38" s="3"/>
      <c r="P38" s="3"/>
      <c r="Q38" s="3"/>
      <c r="R38" s="3"/>
      <c r="S38" s="3"/>
      <c r="T38" s="3"/>
      <c r="U38" s="3"/>
      <c r="V38" s="3"/>
      <c r="W38" s="3"/>
      <c r="X38" s="3"/>
      <c r="Y38" s="3"/>
      <c r="Z38" s="3"/>
    </row>
    <row r="39" spans="1:26" ht="12">
      <c r="A39" s="67" t="s">
        <v>135</v>
      </c>
      <c r="B39" s="34">
        <f aca="true" t="shared" si="4" ref="B39:G39">SUM(B$21:B$22)</f>
        <v>8143.824</v>
      </c>
      <c r="C39" s="35">
        <f t="shared" si="4"/>
        <v>29</v>
      </c>
      <c r="D39" s="35">
        <f t="shared" si="4"/>
        <v>320</v>
      </c>
      <c r="E39" s="35">
        <f t="shared" si="4"/>
        <v>6330</v>
      </c>
      <c r="F39" s="35">
        <f t="shared" si="4"/>
        <v>176975</v>
      </c>
      <c r="G39" s="36">
        <f t="shared" si="4"/>
        <v>603487</v>
      </c>
      <c r="H39" s="33">
        <f>G39/$G$35*100</f>
        <v>2.73887796440571</v>
      </c>
      <c r="I39" s="35">
        <f>SUM(I$21:I$22)</f>
        <v>321905</v>
      </c>
      <c r="J39" s="35">
        <f>SUM(J$21:J$22)</f>
        <v>281582</v>
      </c>
      <c r="K39" s="33">
        <f>I39/J39*100</f>
        <v>114.32016251038775</v>
      </c>
      <c r="L39" s="33">
        <f>G39/F39</f>
        <v>3.4100127136601213</v>
      </c>
      <c r="M39" s="33">
        <f>G39/B39</f>
        <v>74.10363976431711</v>
      </c>
      <c r="N39" s="3"/>
      <c r="O39" s="3"/>
      <c r="P39" s="3"/>
      <c r="Q39" s="3"/>
      <c r="R39" s="3"/>
      <c r="S39" s="3"/>
      <c r="T39" s="3"/>
      <c r="U39" s="3"/>
      <c r="V39" s="3"/>
      <c r="W39" s="3"/>
      <c r="X39" s="3"/>
      <c r="Y39" s="3"/>
      <c r="Z39" s="3"/>
    </row>
    <row r="40" spans="1:26" ht="12">
      <c r="A40" s="14" t="s">
        <v>23</v>
      </c>
      <c r="B40" s="3"/>
      <c r="C40" s="3"/>
      <c r="D40" s="3"/>
      <c r="E40" s="3"/>
      <c r="F40" s="3"/>
      <c r="G40" s="3"/>
      <c r="H40" s="3"/>
      <c r="I40" s="3"/>
      <c r="J40" s="3"/>
      <c r="K40" s="3"/>
      <c r="L40" s="3"/>
      <c r="M40" s="3"/>
      <c r="N40" s="3"/>
      <c r="O40" s="3"/>
      <c r="P40" s="3"/>
      <c r="Q40" s="3"/>
      <c r="R40" s="3"/>
      <c r="S40" s="3"/>
      <c r="T40" s="3"/>
      <c r="U40" s="3"/>
      <c r="V40" s="3"/>
      <c r="W40" s="3"/>
      <c r="X40" s="3"/>
      <c r="Y40" s="3"/>
      <c r="Z40" s="3"/>
    </row>
    <row r="41" spans="1:26" ht="12">
      <c r="A41" s="14" t="s">
        <v>24</v>
      </c>
      <c r="B41" s="3"/>
      <c r="C41" s="3"/>
      <c r="D41" s="3"/>
      <c r="E41" s="3"/>
      <c r="F41" s="3"/>
      <c r="G41" s="3"/>
      <c r="H41" s="3"/>
      <c r="I41" s="3"/>
      <c r="J41" s="3"/>
      <c r="K41" s="3"/>
      <c r="L41" s="3"/>
      <c r="M41" s="3"/>
      <c r="N41" s="3"/>
      <c r="O41" s="3"/>
      <c r="P41" s="3"/>
      <c r="Q41" s="3"/>
      <c r="R41" s="3"/>
      <c r="S41" s="3"/>
      <c r="T41" s="3"/>
      <c r="U41" s="3"/>
      <c r="V41" s="3"/>
      <c r="W41" s="3"/>
      <c r="X41" s="3"/>
      <c r="Y41" s="3"/>
      <c r="Z41" s="3"/>
    </row>
    <row r="42" spans="1:26" ht="12">
      <c r="A42" s="14" t="s">
        <v>25</v>
      </c>
      <c r="B42" s="3"/>
      <c r="C42" s="3"/>
      <c r="D42" s="3"/>
      <c r="E42" s="3"/>
      <c r="F42" s="3"/>
      <c r="G42" s="3"/>
      <c r="H42" s="3"/>
      <c r="I42" s="3"/>
      <c r="J42" s="3"/>
      <c r="K42" s="3"/>
      <c r="L42" s="3"/>
      <c r="M42" s="3"/>
      <c r="N42" s="3"/>
      <c r="O42" s="3"/>
      <c r="P42" s="3"/>
      <c r="Q42" s="3"/>
      <c r="R42" s="3"/>
      <c r="S42" s="3"/>
      <c r="T42" s="3"/>
      <c r="U42" s="3"/>
      <c r="V42" s="3"/>
      <c r="W42" s="3"/>
      <c r="X42" s="3"/>
      <c r="Y42" s="3"/>
      <c r="Z42" s="3"/>
    </row>
    <row r="43" spans="1:26" ht="12">
      <c r="A43" s="14" t="s">
        <v>26</v>
      </c>
      <c r="B43" s="3"/>
      <c r="C43" s="3"/>
      <c r="D43" s="3"/>
      <c r="E43" s="3"/>
      <c r="F43" s="3"/>
      <c r="G43" s="3"/>
      <c r="H43" s="3"/>
      <c r="I43" s="3"/>
      <c r="J43" s="3"/>
      <c r="K43" s="3"/>
      <c r="L43" s="3"/>
      <c r="M43" s="3"/>
      <c r="N43" s="3"/>
      <c r="O43" s="3"/>
      <c r="P43" s="3"/>
      <c r="Q43" s="3"/>
      <c r="R43" s="3"/>
      <c r="S43" s="3"/>
      <c r="T43" s="3"/>
      <c r="U43" s="3"/>
      <c r="V43" s="3"/>
      <c r="W43" s="3"/>
      <c r="X43" s="3"/>
      <c r="Y43" s="3"/>
      <c r="Z43" s="3"/>
    </row>
    <row r="44" spans="1:26" s="44" customFormat="1" ht="12">
      <c r="A44" s="108" t="s">
        <v>598</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2:41" ht="12">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row>
    <row r="46" spans="2:41" ht="12">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row>
    <row r="47" spans="2:41" ht="1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row>
    <row r="48" spans="2:41" ht="1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row>
    <row r="49" spans="2:41" ht="1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row>
    <row r="50" spans="2:41" ht="1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row>
    <row r="51" spans="2:41" ht="1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row>
    <row r="52" spans="2:41" ht="12">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row>
    <row r="53" spans="2:41" ht="12">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row>
    <row r="54" spans="2:41" ht="1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row>
    <row r="55" spans="2:41" ht="12">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row>
    <row r="56" spans="2:41" ht="1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row>
    <row r="57" spans="2:41" ht="12">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row>
    <row r="58" spans="2:41" ht="12">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row>
    <row r="59" spans="2:41" ht="12">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row>
    <row r="60" spans="2:41" ht="12">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row>
    <row r="61" spans="2:41" ht="1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row>
    <row r="62" spans="2:41" ht="12">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row>
    <row r="63" spans="2:41" ht="12">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row>
  </sheetData>
  <sheetProtection/>
  <mergeCells count="3">
    <mergeCell ref="A34:M34"/>
    <mergeCell ref="A1:M1"/>
    <mergeCell ref="A2:M2"/>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dimension ref="A1:AO63"/>
  <sheetViews>
    <sheetView zoomScalePageLayoutView="0" workbookViewId="0" topLeftCell="A1">
      <selection activeCell="A2" sqref="A2:M2"/>
    </sheetView>
  </sheetViews>
  <sheetFormatPr defaultColWidth="9.33203125" defaultRowHeight="12"/>
  <cols>
    <col min="1" max="1" width="23.66015625" style="14" customWidth="1"/>
    <col min="2" max="2" width="11.16015625" style="0" customWidth="1"/>
    <col min="3" max="3" width="13.33203125" style="0" customWidth="1"/>
    <col min="4" max="4" width="9.16015625" style="0" customWidth="1"/>
    <col min="5" max="6" width="9.66015625" style="0" customWidth="1"/>
    <col min="7" max="7" width="10.5" style="0" customWidth="1"/>
    <col min="8" max="8" width="10.66015625" style="0" customWidth="1"/>
    <col min="9" max="9" width="10.5" style="0" customWidth="1"/>
    <col min="10" max="10" width="10.16015625" style="0" customWidth="1"/>
    <col min="11" max="11" width="13.83203125" style="0" customWidth="1"/>
    <col min="12" max="12" width="18.5" style="0" customWidth="1"/>
    <col min="13" max="13" width="16.16015625" style="0" customWidth="1"/>
  </cols>
  <sheetData>
    <row r="1" spans="1:13" s="50" customFormat="1" ht="24.75" customHeight="1">
      <c r="A1" s="147" t="s">
        <v>142</v>
      </c>
      <c r="B1" s="147"/>
      <c r="C1" s="147"/>
      <c r="D1" s="147"/>
      <c r="E1" s="147"/>
      <c r="F1" s="147"/>
      <c r="G1" s="147"/>
      <c r="H1" s="147"/>
      <c r="I1" s="147"/>
      <c r="J1" s="147"/>
      <c r="K1" s="147"/>
      <c r="L1" s="147"/>
      <c r="M1" s="147"/>
    </row>
    <row r="2" spans="1:13" s="50" customFormat="1" ht="12" customHeight="1">
      <c r="A2" s="148" t="s">
        <v>173</v>
      </c>
      <c r="B2" s="154"/>
      <c r="C2" s="154"/>
      <c r="D2" s="154"/>
      <c r="E2" s="154"/>
      <c r="F2" s="154"/>
      <c r="G2" s="154"/>
      <c r="H2" s="154"/>
      <c r="I2" s="154"/>
      <c r="J2" s="154"/>
      <c r="K2" s="154"/>
      <c r="L2" s="154"/>
      <c r="M2" s="154"/>
    </row>
    <row r="3" spans="1:13" s="1" customFormat="1" ht="38.25" customHeight="1">
      <c r="A3" s="55" t="s">
        <v>11</v>
      </c>
      <c r="B3" s="55" t="s">
        <v>0</v>
      </c>
      <c r="C3" s="56" t="s">
        <v>1</v>
      </c>
      <c r="D3" s="56" t="s">
        <v>2</v>
      </c>
      <c r="E3" s="114" t="s">
        <v>594</v>
      </c>
      <c r="F3" s="55" t="s">
        <v>3</v>
      </c>
      <c r="G3" s="55" t="s">
        <v>4</v>
      </c>
      <c r="H3" s="55" t="s">
        <v>5</v>
      </c>
      <c r="I3" s="55" t="s">
        <v>6</v>
      </c>
      <c r="J3" s="55" t="s">
        <v>7</v>
      </c>
      <c r="K3" s="56" t="s">
        <v>8</v>
      </c>
      <c r="L3" s="56" t="s">
        <v>9</v>
      </c>
      <c r="M3" s="56" t="s">
        <v>10</v>
      </c>
    </row>
    <row r="4" spans="1:13" s="59" customFormat="1" ht="35.25" customHeight="1">
      <c r="A4" s="58" t="s">
        <v>128</v>
      </c>
      <c r="B4" s="58" t="s">
        <v>171</v>
      </c>
      <c r="C4" s="58" t="s">
        <v>80</v>
      </c>
      <c r="D4" s="58" t="s">
        <v>81</v>
      </c>
      <c r="E4" s="115" t="s">
        <v>600</v>
      </c>
      <c r="F4" s="58" t="s">
        <v>82</v>
      </c>
      <c r="G4" s="58" t="s">
        <v>83</v>
      </c>
      <c r="H4" s="72" t="s">
        <v>286</v>
      </c>
      <c r="I4" s="58" t="s">
        <v>85</v>
      </c>
      <c r="J4" s="58" t="s">
        <v>86</v>
      </c>
      <c r="K4" s="58" t="s">
        <v>87</v>
      </c>
      <c r="L4" s="52" t="s">
        <v>289</v>
      </c>
      <c r="M4" s="58" t="s">
        <v>172</v>
      </c>
    </row>
    <row r="5" spans="1:13" s="15" customFormat="1" ht="18" customHeight="1">
      <c r="A5" s="4" t="s">
        <v>124</v>
      </c>
      <c r="B5" s="5">
        <v>36188.0354</v>
      </c>
      <c r="C5" s="6">
        <v>369</v>
      </c>
      <c r="D5" s="6">
        <v>7755</v>
      </c>
      <c r="E5" s="6">
        <v>143104</v>
      </c>
      <c r="F5" s="6">
        <v>6369768</v>
      </c>
      <c r="G5" s="6">
        <v>21928591</v>
      </c>
      <c r="H5" s="7">
        <v>100</v>
      </c>
      <c r="I5" s="6">
        <v>11243408</v>
      </c>
      <c r="J5" s="6">
        <v>10685183</v>
      </c>
      <c r="K5" s="7">
        <v>105.22</v>
      </c>
      <c r="L5" s="7">
        <v>3.44</v>
      </c>
      <c r="M5" s="7">
        <v>605.96</v>
      </c>
    </row>
    <row r="6" spans="1:41" s="17" customFormat="1" ht="12">
      <c r="A6" s="64" t="s">
        <v>125</v>
      </c>
      <c r="B6" s="23">
        <v>36006.1794</v>
      </c>
      <c r="C6" s="24">
        <v>359</v>
      </c>
      <c r="D6" s="24">
        <v>7696</v>
      </c>
      <c r="E6" s="24">
        <v>142233</v>
      </c>
      <c r="F6" s="24">
        <v>6350613</v>
      </c>
      <c r="G6" s="24">
        <v>21870876</v>
      </c>
      <c r="H6" s="25">
        <v>99.74</v>
      </c>
      <c r="I6" s="24">
        <v>11213301</v>
      </c>
      <c r="J6" s="24">
        <v>10657575</v>
      </c>
      <c r="K6" s="25">
        <v>105.21</v>
      </c>
      <c r="L6" s="25">
        <v>3.44</v>
      </c>
      <c r="M6" s="25">
        <v>607.42</v>
      </c>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row>
    <row r="7" spans="1:41" s="17" customFormat="1" ht="12">
      <c r="A7" s="64" t="s">
        <v>169</v>
      </c>
      <c r="B7" s="23">
        <v>35580.7768</v>
      </c>
      <c r="C7" s="24">
        <v>336</v>
      </c>
      <c r="D7" s="24">
        <v>6797</v>
      </c>
      <c r="E7" s="24">
        <v>122937</v>
      </c>
      <c r="F7" s="24">
        <v>5010553</v>
      </c>
      <c r="G7" s="24">
        <v>17768635</v>
      </c>
      <c r="H7" s="25">
        <v>81.03</v>
      </c>
      <c r="I7" s="24">
        <v>9159366</v>
      </c>
      <c r="J7" s="24">
        <v>8609269</v>
      </c>
      <c r="K7" s="25">
        <v>106.39</v>
      </c>
      <c r="L7" s="25">
        <v>3.55</v>
      </c>
      <c r="M7" s="25">
        <v>499.39</v>
      </c>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row>
    <row r="8" spans="1:41" ht="12">
      <c r="A8" s="54" t="s">
        <v>143</v>
      </c>
      <c r="B8" s="10">
        <v>2052.5667</v>
      </c>
      <c r="C8" s="11">
        <v>29</v>
      </c>
      <c r="D8" s="11">
        <v>1001</v>
      </c>
      <c r="E8" s="11">
        <v>20276</v>
      </c>
      <c r="F8" s="11">
        <v>1062767</v>
      </c>
      <c r="G8" s="11">
        <v>3459624</v>
      </c>
      <c r="H8" s="12">
        <v>15.78</v>
      </c>
      <c r="I8" s="11">
        <v>1751279</v>
      </c>
      <c r="J8" s="11">
        <v>1708345</v>
      </c>
      <c r="K8" s="12">
        <v>102.51</v>
      </c>
      <c r="L8" s="12">
        <v>3.26</v>
      </c>
      <c r="M8" s="12">
        <v>1685.51</v>
      </c>
      <c r="N8" s="3"/>
      <c r="O8" s="3"/>
      <c r="P8" s="3"/>
      <c r="Q8" s="3"/>
      <c r="R8" s="3"/>
      <c r="S8" s="3"/>
      <c r="T8" s="3"/>
      <c r="U8" s="3"/>
      <c r="V8" s="3"/>
      <c r="W8" s="3"/>
      <c r="X8" s="3"/>
      <c r="Y8" s="3"/>
      <c r="Z8" s="3"/>
      <c r="AA8" s="3"/>
      <c r="AB8" s="3"/>
      <c r="AC8" s="3"/>
      <c r="AD8" s="3"/>
      <c r="AE8" s="3"/>
      <c r="AF8" s="3"/>
      <c r="AG8" s="3"/>
      <c r="AH8" s="3"/>
      <c r="AI8" s="3"/>
      <c r="AJ8" s="3"/>
      <c r="AK8" s="3"/>
      <c r="AL8" s="3"/>
      <c r="AM8" s="3"/>
      <c r="AN8" s="3"/>
      <c r="AO8" s="3"/>
    </row>
    <row r="9" spans="1:41" ht="12">
      <c r="A9" s="54" t="s">
        <v>144</v>
      </c>
      <c r="B9" s="10">
        <v>2143.6251</v>
      </c>
      <c r="C9" s="11">
        <v>12</v>
      </c>
      <c r="D9" s="11">
        <v>235</v>
      </c>
      <c r="E9" s="11">
        <v>3660</v>
      </c>
      <c r="F9" s="11">
        <v>127466</v>
      </c>
      <c r="G9" s="11">
        <v>465627</v>
      </c>
      <c r="H9" s="12">
        <v>2.12</v>
      </c>
      <c r="I9" s="11">
        <v>241261</v>
      </c>
      <c r="J9" s="11">
        <v>224366</v>
      </c>
      <c r="K9" s="12">
        <v>107.53</v>
      </c>
      <c r="L9" s="12">
        <v>3.65</v>
      </c>
      <c r="M9" s="12">
        <v>217.21</v>
      </c>
      <c r="N9" s="3"/>
      <c r="O9" s="3"/>
      <c r="P9" s="3"/>
      <c r="Q9" s="3"/>
      <c r="R9" s="3"/>
      <c r="S9" s="3"/>
      <c r="T9" s="3"/>
      <c r="U9" s="3"/>
      <c r="V9" s="3"/>
      <c r="W9" s="3"/>
      <c r="X9" s="3"/>
      <c r="Y9" s="3"/>
      <c r="Z9" s="3"/>
      <c r="AA9" s="3"/>
      <c r="AB9" s="3"/>
      <c r="AC9" s="3"/>
      <c r="AD9" s="3"/>
      <c r="AE9" s="3"/>
      <c r="AF9" s="3"/>
      <c r="AG9" s="3"/>
      <c r="AH9" s="3"/>
      <c r="AI9" s="3"/>
      <c r="AJ9" s="3"/>
      <c r="AK9" s="3"/>
      <c r="AL9" s="3"/>
      <c r="AM9" s="3"/>
      <c r="AN9" s="3"/>
      <c r="AO9" s="3"/>
    </row>
    <row r="10" spans="1:41" ht="12">
      <c r="A10" s="54" t="s">
        <v>145</v>
      </c>
      <c r="B10" s="10">
        <v>1220.954</v>
      </c>
      <c r="C10" s="11">
        <v>13</v>
      </c>
      <c r="D10" s="11">
        <v>431</v>
      </c>
      <c r="E10" s="11">
        <v>9940</v>
      </c>
      <c r="F10" s="11">
        <v>466035</v>
      </c>
      <c r="G10" s="11">
        <v>1650984</v>
      </c>
      <c r="H10" s="12">
        <v>7.53</v>
      </c>
      <c r="I10" s="11">
        <v>851908</v>
      </c>
      <c r="J10" s="11">
        <v>799076</v>
      </c>
      <c r="K10" s="12">
        <v>106.61</v>
      </c>
      <c r="L10" s="12">
        <v>3.54</v>
      </c>
      <c r="M10" s="12">
        <v>1352.21</v>
      </c>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row>
    <row r="11" spans="1:41" ht="12">
      <c r="A11" s="54" t="s">
        <v>146</v>
      </c>
      <c r="B11" s="10">
        <v>1427.5931</v>
      </c>
      <c r="C11" s="11">
        <v>13</v>
      </c>
      <c r="D11" s="11">
        <v>175</v>
      </c>
      <c r="E11" s="11">
        <v>2863</v>
      </c>
      <c r="F11" s="11">
        <v>108693</v>
      </c>
      <c r="G11" s="11">
        <v>427980</v>
      </c>
      <c r="H11" s="12">
        <v>1.95</v>
      </c>
      <c r="I11" s="11">
        <v>224762</v>
      </c>
      <c r="J11" s="11">
        <v>203218</v>
      </c>
      <c r="K11" s="12">
        <v>110.6</v>
      </c>
      <c r="L11" s="12">
        <v>3.94</v>
      </c>
      <c r="M11" s="12">
        <v>299.79</v>
      </c>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row>
    <row r="12" spans="1:41" ht="12">
      <c r="A12" s="54" t="s">
        <v>147</v>
      </c>
      <c r="B12" s="10">
        <v>1820.3149</v>
      </c>
      <c r="C12" s="11">
        <v>18</v>
      </c>
      <c r="D12" s="11">
        <v>263</v>
      </c>
      <c r="E12" s="11">
        <v>4399</v>
      </c>
      <c r="F12" s="11">
        <v>139847</v>
      </c>
      <c r="G12" s="11">
        <v>559858</v>
      </c>
      <c r="H12" s="12">
        <v>2.55</v>
      </c>
      <c r="I12" s="11">
        <v>294459</v>
      </c>
      <c r="J12" s="11">
        <v>265399</v>
      </c>
      <c r="K12" s="12">
        <v>110.95</v>
      </c>
      <c r="L12" s="12">
        <v>4</v>
      </c>
      <c r="M12" s="12">
        <v>307.56</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row>
    <row r="13" spans="1:41" ht="12">
      <c r="A13" s="54" t="s">
        <v>148</v>
      </c>
      <c r="B13" s="10">
        <v>2051.4712</v>
      </c>
      <c r="C13" s="11">
        <v>21</v>
      </c>
      <c r="D13" s="11">
        <v>377</v>
      </c>
      <c r="E13" s="11">
        <v>6980</v>
      </c>
      <c r="F13" s="11">
        <v>379359</v>
      </c>
      <c r="G13" s="11">
        <v>1467579</v>
      </c>
      <c r="H13" s="12">
        <v>6.69</v>
      </c>
      <c r="I13" s="11">
        <v>753763</v>
      </c>
      <c r="J13" s="11">
        <v>713816</v>
      </c>
      <c r="K13" s="12">
        <v>105.6</v>
      </c>
      <c r="L13" s="12">
        <v>3.87</v>
      </c>
      <c r="M13" s="12">
        <v>715.38</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row>
    <row r="14" spans="1:41" ht="12">
      <c r="A14" s="54" t="s">
        <v>149</v>
      </c>
      <c r="B14" s="10">
        <v>1074.396</v>
      </c>
      <c r="C14" s="11">
        <v>26</v>
      </c>
      <c r="D14" s="11">
        <v>586</v>
      </c>
      <c r="E14" s="11">
        <v>8786</v>
      </c>
      <c r="F14" s="11">
        <v>307039</v>
      </c>
      <c r="G14" s="11">
        <v>1301467</v>
      </c>
      <c r="H14" s="12">
        <v>5.94</v>
      </c>
      <c r="I14" s="11">
        <v>675130</v>
      </c>
      <c r="J14" s="11">
        <v>626337</v>
      </c>
      <c r="K14" s="12">
        <v>107.79</v>
      </c>
      <c r="L14" s="12">
        <v>4.24</v>
      </c>
      <c r="M14" s="12">
        <v>1211.35</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row>
    <row r="15" spans="1:41" ht="12">
      <c r="A15" s="54" t="s">
        <v>150</v>
      </c>
      <c r="B15" s="10">
        <v>4106.436</v>
      </c>
      <c r="C15" s="11">
        <v>13</v>
      </c>
      <c r="D15" s="11">
        <v>260</v>
      </c>
      <c r="E15" s="11">
        <v>4228</v>
      </c>
      <c r="F15" s="11">
        <v>144576</v>
      </c>
      <c r="G15" s="11">
        <v>545874</v>
      </c>
      <c r="H15" s="12">
        <v>2.49</v>
      </c>
      <c r="I15" s="11">
        <v>285361</v>
      </c>
      <c r="J15" s="11">
        <v>260513</v>
      </c>
      <c r="K15" s="12">
        <v>109.54</v>
      </c>
      <c r="L15" s="12">
        <v>3.78</v>
      </c>
      <c r="M15" s="12">
        <v>132.93</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row>
    <row r="16" spans="1:41" ht="12">
      <c r="A16" s="54" t="s">
        <v>151</v>
      </c>
      <c r="B16" s="10">
        <v>1290.8351</v>
      </c>
      <c r="C16" s="11">
        <v>20</v>
      </c>
      <c r="D16" s="11">
        <v>384</v>
      </c>
      <c r="E16" s="11">
        <v>6175</v>
      </c>
      <c r="F16" s="11">
        <v>194350</v>
      </c>
      <c r="G16" s="11">
        <v>748995</v>
      </c>
      <c r="H16" s="12">
        <v>3.42</v>
      </c>
      <c r="I16" s="11">
        <v>395960</v>
      </c>
      <c r="J16" s="11">
        <v>353035</v>
      </c>
      <c r="K16" s="12">
        <v>112.16</v>
      </c>
      <c r="L16" s="12">
        <v>3.85</v>
      </c>
      <c r="M16" s="12">
        <v>580.24</v>
      </c>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row>
    <row r="17" spans="1:41" ht="12">
      <c r="A17" s="54" t="s">
        <v>152</v>
      </c>
      <c r="B17" s="10">
        <v>1901.6725</v>
      </c>
      <c r="C17" s="11">
        <v>18</v>
      </c>
      <c r="D17" s="11">
        <v>357</v>
      </c>
      <c r="E17" s="11">
        <v>5245</v>
      </c>
      <c r="F17" s="11">
        <v>149989</v>
      </c>
      <c r="G17" s="11">
        <v>565733</v>
      </c>
      <c r="H17" s="12">
        <v>2.58</v>
      </c>
      <c r="I17" s="11">
        <v>298704</v>
      </c>
      <c r="J17" s="11">
        <v>267029</v>
      </c>
      <c r="K17" s="12">
        <v>111.86</v>
      </c>
      <c r="L17" s="12">
        <v>3.77</v>
      </c>
      <c r="M17" s="12">
        <v>297.49</v>
      </c>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row>
    <row r="18" spans="1:41" ht="12">
      <c r="A18" s="54" t="s">
        <v>153</v>
      </c>
      <c r="B18" s="10">
        <v>2016.0075</v>
      </c>
      <c r="C18" s="11">
        <v>31</v>
      </c>
      <c r="D18" s="11">
        <v>531</v>
      </c>
      <c r="E18" s="11">
        <v>9486</v>
      </c>
      <c r="F18" s="11">
        <v>313762</v>
      </c>
      <c r="G18" s="11">
        <v>1100270</v>
      </c>
      <c r="H18" s="12">
        <v>5.02</v>
      </c>
      <c r="I18" s="11">
        <v>569733</v>
      </c>
      <c r="J18" s="11">
        <v>530537</v>
      </c>
      <c r="K18" s="12">
        <v>107.39</v>
      </c>
      <c r="L18" s="12">
        <v>3.51</v>
      </c>
      <c r="M18" s="12">
        <v>545.77</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row>
    <row r="19" spans="1:41" ht="12">
      <c r="A19" s="54" t="s">
        <v>154</v>
      </c>
      <c r="B19" s="10">
        <v>2792.6642</v>
      </c>
      <c r="C19" s="11">
        <v>27</v>
      </c>
      <c r="D19" s="11">
        <v>446</v>
      </c>
      <c r="E19" s="11">
        <v>9021</v>
      </c>
      <c r="F19" s="11">
        <v>363680</v>
      </c>
      <c r="G19" s="11">
        <v>1227072</v>
      </c>
      <c r="H19" s="12">
        <v>5.6</v>
      </c>
      <c r="I19" s="11">
        <v>638173</v>
      </c>
      <c r="J19" s="11">
        <v>588899</v>
      </c>
      <c r="K19" s="12">
        <v>108.37</v>
      </c>
      <c r="L19" s="12">
        <v>3.37</v>
      </c>
      <c r="M19" s="12">
        <v>439.39</v>
      </c>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row>
    <row r="20" spans="1:41" ht="12">
      <c r="A20" s="54" t="s">
        <v>155</v>
      </c>
      <c r="B20" s="10">
        <v>2775.6003</v>
      </c>
      <c r="C20" s="11">
        <v>33</v>
      </c>
      <c r="D20" s="11">
        <v>465</v>
      </c>
      <c r="E20" s="11">
        <v>7563</v>
      </c>
      <c r="F20" s="11">
        <v>242344</v>
      </c>
      <c r="G20" s="11">
        <v>910540</v>
      </c>
      <c r="H20" s="12">
        <v>4.15</v>
      </c>
      <c r="I20" s="11">
        <v>476234</v>
      </c>
      <c r="J20" s="11">
        <v>434306</v>
      </c>
      <c r="K20" s="12">
        <v>109.65</v>
      </c>
      <c r="L20" s="12">
        <v>3.76</v>
      </c>
      <c r="M20" s="12">
        <v>328.05</v>
      </c>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row>
    <row r="21" spans="1:41" ht="12">
      <c r="A21" s="54" t="s">
        <v>156</v>
      </c>
      <c r="B21" s="10">
        <v>3515.2526</v>
      </c>
      <c r="C21" s="11">
        <v>16</v>
      </c>
      <c r="D21" s="11">
        <v>147</v>
      </c>
      <c r="E21" s="11">
        <v>2707</v>
      </c>
      <c r="F21" s="11">
        <v>71301</v>
      </c>
      <c r="G21" s="11">
        <v>249937</v>
      </c>
      <c r="H21" s="12">
        <v>1.14</v>
      </c>
      <c r="I21" s="11">
        <v>134631</v>
      </c>
      <c r="J21" s="11">
        <v>115306</v>
      </c>
      <c r="K21" s="12">
        <v>116.76</v>
      </c>
      <c r="L21" s="12">
        <v>3.51</v>
      </c>
      <c r="M21" s="12">
        <v>71.1</v>
      </c>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row>
    <row r="22" spans="1:41" s="17" customFormat="1" ht="12">
      <c r="A22" s="54" t="s">
        <v>157</v>
      </c>
      <c r="B22" s="10">
        <v>4628.5714</v>
      </c>
      <c r="C22" s="11">
        <v>13</v>
      </c>
      <c r="D22" s="11">
        <v>173</v>
      </c>
      <c r="E22" s="11">
        <v>3583</v>
      </c>
      <c r="F22" s="11">
        <v>102938</v>
      </c>
      <c r="G22" s="11">
        <v>356601</v>
      </c>
      <c r="H22" s="12">
        <v>1.63</v>
      </c>
      <c r="I22" s="11">
        <v>189537</v>
      </c>
      <c r="J22" s="11">
        <v>167064</v>
      </c>
      <c r="K22" s="12">
        <v>113.45</v>
      </c>
      <c r="L22" s="12">
        <v>3.46</v>
      </c>
      <c r="M22" s="12">
        <v>77.04</v>
      </c>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row>
    <row r="23" spans="1:41" ht="12">
      <c r="A23" s="54" t="s">
        <v>158</v>
      </c>
      <c r="B23" s="10">
        <v>126.8641</v>
      </c>
      <c r="C23" s="11">
        <v>6</v>
      </c>
      <c r="D23" s="11">
        <v>97</v>
      </c>
      <c r="E23" s="11">
        <v>1400</v>
      </c>
      <c r="F23" s="11">
        <v>26722</v>
      </c>
      <c r="G23" s="11">
        <v>89463</v>
      </c>
      <c r="H23" s="12">
        <v>0.41</v>
      </c>
      <c r="I23" s="11">
        <v>46921</v>
      </c>
      <c r="J23" s="11">
        <v>42542</v>
      </c>
      <c r="K23" s="12">
        <v>110.29</v>
      </c>
      <c r="L23" s="12">
        <v>3.35</v>
      </c>
      <c r="M23" s="12">
        <v>705.19</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row>
    <row r="24" spans="1:41" ht="12">
      <c r="A24" s="54" t="s">
        <v>159</v>
      </c>
      <c r="B24" s="10">
        <v>132.7589</v>
      </c>
      <c r="C24" s="11">
        <v>7</v>
      </c>
      <c r="D24" s="11">
        <v>149</v>
      </c>
      <c r="E24" s="11">
        <v>2989</v>
      </c>
      <c r="F24" s="11">
        <v>122729</v>
      </c>
      <c r="G24" s="11">
        <v>382118</v>
      </c>
      <c r="H24" s="12">
        <v>1.74</v>
      </c>
      <c r="I24" s="11">
        <v>196476</v>
      </c>
      <c r="J24" s="11">
        <v>185642</v>
      </c>
      <c r="K24" s="12">
        <v>105.84</v>
      </c>
      <c r="L24" s="12">
        <v>3.11</v>
      </c>
      <c r="M24" s="12">
        <v>2878.29</v>
      </c>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row>
    <row r="25" spans="1:41" ht="12">
      <c r="A25" s="54" t="s">
        <v>160</v>
      </c>
      <c r="B25" s="10">
        <v>104.0964</v>
      </c>
      <c r="C25" s="11">
        <v>3</v>
      </c>
      <c r="D25" s="11">
        <v>121</v>
      </c>
      <c r="E25" s="11">
        <v>1947</v>
      </c>
      <c r="F25" s="11">
        <v>104929</v>
      </c>
      <c r="G25" s="11">
        <v>356243</v>
      </c>
      <c r="H25" s="12">
        <v>1.62</v>
      </c>
      <c r="I25" s="11">
        <v>182467</v>
      </c>
      <c r="J25" s="11">
        <v>173776</v>
      </c>
      <c r="K25" s="12">
        <v>105</v>
      </c>
      <c r="L25" s="12">
        <v>3.4</v>
      </c>
      <c r="M25" s="12">
        <v>3422.24</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row>
    <row r="26" spans="1:41" ht="12">
      <c r="A26" s="54" t="s">
        <v>161</v>
      </c>
      <c r="B26" s="10">
        <v>163.4256</v>
      </c>
      <c r="C26" s="11">
        <v>8</v>
      </c>
      <c r="D26" s="11">
        <v>223</v>
      </c>
      <c r="E26" s="11">
        <v>4656</v>
      </c>
      <c r="F26" s="11">
        <v>285455</v>
      </c>
      <c r="G26" s="11">
        <v>917788</v>
      </c>
      <c r="H26" s="12">
        <v>4.19</v>
      </c>
      <c r="I26" s="11">
        <v>455442</v>
      </c>
      <c r="J26" s="11">
        <v>462346</v>
      </c>
      <c r="K26" s="12">
        <v>98.51</v>
      </c>
      <c r="L26" s="12">
        <v>3.22</v>
      </c>
      <c r="M26" s="12">
        <v>5615.94</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row>
    <row r="27" spans="1:41" ht="12">
      <c r="A27" s="54" t="s">
        <v>162</v>
      </c>
      <c r="B27" s="10">
        <v>60.0256</v>
      </c>
      <c r="C27" s="11">
        <v>2</v>
      </c>
      <c r="D27" s="11">
        <v>110</v>
      </c>
      <c r="E27" s="11">
        <v>1815</v>
      </c>
      <c r="F27" s="11">
        <v>77373</v>
      </c>
      <c r="G27" s="11">
        <v>263050</v>
      </c>
      <c r="H27" s="12">
        <v>1.2</v>
      </c>
      <c r="I27" s="11">
        <v>132538</v>
      </c>
      <c r="J27" s="11">
        <v>130512</v>
      </c>
      <c r="K27" s="12">
        <v>101.55</v>
      </c>
      <c r="L27" s="12">
        <v>3.4</v>
      </c>
      <c r="M27" s="12">
        <v>4382.3</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row>
    <row r="28" spans="1:41" ht="12">
      <c r="A28" s="54" t="s">
        <v>163</v>
      </c>
      <c r="B28" s="10">
        <v>175.6456</v>
      </c>
      <c r="C28" s="11">
        <v>7</v>
      </c>
      <c r="D28" s="11">
        <v>266</v>
      </c>
      <c r="E28" s="11">
        <v>5218</v>
      </c>
      <c r="F28" s="11">
        <v>219199</v>
      </c>
      <c r="G28" s="11">
        <v>721832</v>
      </c>
      <c r="H28" s="12">
        <v>3.29</v>
      </c>
      <c r="I28" s="11">
        <v>364627</v>
      </c>
      <c r="J28" s="11">
        <v>357205</v>
      </c>
      <c r="K28" s="12">
        <v>102.08</v>
      </c>
      <c r="L28" s="12">
        <v>3.29</v>
      </c>
      <c r="M28" s="12">
        <v>4109.59</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row>
    <row r="29" spans="1:41" s="17" customFormat="1" ht="12" customHeight="1">
      <c r="A29" s="64" t="s">
        <v>126</v>
      </c>
      <c r="B29" s="23">
        <v>271.7997</v>
      </c>
      <c r="C29" s="24">
        <v>12</v>
      </c>
      <c r="D29" s="24">
        <v>435</v>
      </c>
      <c r="E29" s="24">
        <v>9908</v>
      </c>
      <c r="F29" s="24">
        <v>869803</v>
      </c>
      <c r="G29" s="24">
        <v>2639939</v>
      </c>
      <c r="H29" s="25">
        <v>12.04</v>
      </c>
      <c r="I29" s="24">
        <v>1311789</v>
      </c>
      <c r="J29" s="24">
        <v>1328150</v>
      </c>
      <c r="K29" s="25">
        <v>98.77</v>
      </c>
      <c r="L29" s="25">
        <v>3.04</v>
      </c>
      <c r="M29" s="25">
        <v>9712.81</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row>
    <row r="30" spans="1:41" s="17" customFormat="1" ht="12" customHeight="1">
      <c r="A30" s="64" t="s">
        <v>127</v>
      </c>
      <c r="B30" s="23">
        <v>153.6029</v>
      </c>
      <c r="C30" s="24">
        <v>11</v>
      </c>
      <c r="D30" s="24">
        <v>464</v>
      </c>
      <c r="E30" s="24">
        <v>9388</v>
      </c>
      <c r="F30" s="24">
        <v>470257</v>
      </c>
      <c r="G30" s="24">
        <v>1462302</v>
      </c>
      <c r="H30" s="25">
        <v>6.67</v>
      </c>
      <c r="I30" s="24">
        <v>742146</v>
      </c>
      <c r="J30" s="24">
        <v>720156</v>
      </c>
      <c r="K30" s="25">
        <v>103.05</v>
      </c>
      <c r="L30" s="25">
        <v>3.11</v>
      </c>
      <c r="M30" s="25">
        <v>9520.02</v>
      </c>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row>
    <row r="31" spans="1:41" s="17" customFormat="1" ht="12" customHeight="1">
      <c r="A31" s="64" t="s">
        <v>164</v>
      </c>
      <c r="B31" s="23">
        <v>181.856</v>
      </c>
      <c r="C31" s="24">
        <v>10</v>
      </c>
      <c r="D31" s="24">
        <v>59</v>
      </c>
      <c r="E31" s="24">
        <v>871</v>
      </c>
      <c r="F31" s="24">
        <v>19155</v>
      </c>
      <c r="G31" s="24">
        <v>57715</v>
      </c>
      <c r="H31" s="25">
        <v>0.26</v>
      </c>
      <c r="I31" s="24">
        <v>30107</v>
      </c>
      <c r="J31" s="24">
        <v>27608</v>
      </c>
      <c r="K31" s="25">
        <v>109.05</v>
      </c>
      <c r="L31" s="25">
        <v>3.01</v>
      </c>
      <c r="M31" s="25">
        <v>317.37</v>
      </c>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row>
    <row r="32" spans="1:41" s="17" customFormat="1" ht="12" customHeight="1">
      <c r="A32" s="54" t="s">
        <v>165</v>
      </c>
      <c r="B32" s="10">
        <v>153.056</v>
      </c>
      <c r="C32" s="11">
        <v>6</v>
      </c>
      <c r="D32" s="11">
        <v>37</v>
      </c>
      <c r="E32" s="11">
        <v>735</v>
      </c>
      <c r="F32" s="11">
        <v>17664</v>
      </c>
      <c r="G32" s="11">
        <v>51060</v>
      </c>
      <c r="H32" s="12">
        <v>0.23</v>
      </c>
      <c r="I32" s="11">
        <v>26366</v>
      </c>
      <c r="J32" s="11">
        <v>24694</v>
      </c>
      <c r="K32" s="12">
        <v>106.77</v>
      </c>
      <c r="L32" s="12">
        <v>2.89</v>
      </c>
      <c r="M32" s="12">
        <v>333.6</v>
      </c>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row>
    <row r="33" spans="1:41" s="17" customFormat="1" ht="12" customHeight="1" thickBot="1">
      <c r="A33" s="65" t="s">
        <v>166</v>
      </c>
      <c r="B33" s="10">
        <v>28.8</v>
      </c>
      <c r="C33" s="11">
        <v>4</v>
      </c>
      <c r="D33" s="11">
        <v>22</v>
      </c>
      <c r="E33" s="11">
        <v>136</v>
      </c>
      <c r="F33" s="11">
        <v>1491</v>
      </c>
      <c r="G33" s="11">
        <v>6655</v>
      </c>
      <c r="H33" s="12">
        <v>0.03</v>
      </c>
      <c r="I33" s="11">
        <v>3741</v>
      </c>
      <c r="J33" s="11">
        <v>2914</v>
      </c>
      <c r="K33" s="12">
        <v>128.38</v>
      </c>
      <c r="L33" s="12">
        <v>4.46</v>
      </c>
      <c r="M33" s="12">
        <v>231.08</v>
      </c>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row>
    <row r="34" spans="1:26" s="9" customFormat="1" ht="11.25" customHeight="1" thickTop="1">
      <c r="A34" s="150" t="s">
        <v>129</v>
      </c>
      <c r="B34" s="155"/>
      <c r="C34" s="155"/>
      <c r="D34" s="155"/>
      <c r="E34" s="155"/>
      <c r="F34" s="155"/>
      <c r="G34" s="155"/>
      <c r="H34" s="155"/>
      <c r="I34" s="155"/>
      <c r="J34" s="155"/>
      <c r="K34" s="155"/>
      <c r="L34" s="155"/>
      <c r="M34" s="155"/>
      <c r="N34" s="8"/>
      <c r="O34" s="8"/>
      <c r="P34" s="8"/>
      <c r="Q34" s="8"/>
      <c r="R34" s="8"/>
      <c r="S34" s="8"/>
      <c r="T34" s="8"/>
      <c r="U34" s="8"/>
      <c r="V34" s="8"/>
      <c r="W34" s="8"/>
      <c r="X34" s="8"/>
      <c r="Y34" s="8"/>
      <c r="Z34" s="8"/>
    </row>
    <row r="35" spans="1:26" ht="12">
      <c r="A35" s="26" t="s">
        <v>130</v>
      </c>
      <c r="B35" s="27">
        <f aca="true" t="shared" si="0" ref="B35:G35">SUM(B36:B39)</f>
        <v>36006.1794</v>
      </c>
      <c r="C35" s="28">
        <f t="shared" si="0"/>
        <v>359</v>
      </c>
      <c r="D35" s="28">
        <f t="shared" si="0"/>
        <v>7696</v>
      </c>
      <c r="E35" s="28">
        <f t="shared" si="0"/>
        <v>142233</v>
      </c>
      <c r="F35" s="28">
        <f t="shared" si="0"/>
        <v>6350613</v>
      </c>
      <c r="G35" s="28">
        <f t="shared" si="0"/>
        <v>21870876</v>
      </c>
      <c r="H35" s="29">
        <f>G35/$G$35*100</f>
        <v>100</v>
      </c>
      <c r="I35" s="28">
        <f>SUM(I36:I39)</f>
        <v>11213301</v>
      </c>
      <c r="J35" s="28">
        <f>SUM(J36:J39)</f>
        <v>10657575</v>
      </c>
      <c r="K35" s="29">
        <f>I35/J35*100</f>
        <v>105.21437569052998</v>
      </c>
      <c r="L35" s="29">
        <f>G35/F35</f>
        <v>3.443899982568612</v>
      </c>
      <c r="M35" s="29">
        <f>G35/B35</f>
        <v>607.420069678373</v>
      </c>
      <c r="N35" s="3"/>
      <c r="O35" s="3"/>
      <c r="P35" s="3"/>
      <c r="Q35" s="3"/>
      <c r="R35" s="3"/>
      <c r="S35" s="3"/>
      <c r="T35" s="3"/>
      <c r="U35" s="3"/>
      <c r="V35" s="3"/>
      <c r="W35" s="3"/>
      <c r="X35" s="3"/>
      <c r="Y35" s="3"/>
      <c r="Z35" s="3"/>
    </row>
    <row r="36" spans="1:26" ht="12">
      <c r="A36" s="66" t="s">
        <v>131</v>
      </c>
      <c r="B36" s="30">
        <f aca="true" t="shared" si="1" ref="B36:G36">SUM(B$29,B$24:B$25,B$8:B$11)</f>
        <v>7353.3939</v>
      </c>
      <c r="C36" s="31">
        <f t="shared" si="1"/>
        <v>89</v>
      </c>
      <c r="D36" s="31">
        <f t="shared" si="1"/>
        <v>2547</v>
      </c>
      <c r="E36" s="31">
        <f t="shared" si="1"/>
        <v>51583</v>
      </c>
      <c r="F36" s="31">
        <f t="shared" si="1"/>
        <v>2862422</v>
      </c>
      <c r="G36" s="32">
        <f t="shared" si="1"/>
        <v>9382515</v>
      </c>
      <c r="H36" s="33">
        <f>G36/$G$35*100</f>
        <v>42.899584817727465</v>
      </c>
      <c r="I36" s="31">
        <f>SUM(I$29,I$24:I$25,I$8:I$11)</f>
        <v>4759942</v>
      </c>
      <c r="J36" s="31">
        <f>SUM(J$29,J$24:J$25,J$8:J$11)</f>
        <v>4622573</v>
      </c>
      <c r="K36" s="33">
        <f>I36/J36*100</f>
        <v>102.97169996017371</v>
      </c>
      <c r="L36" s="33">
        <f>G36/F36</f>
        <v>3.2778238149371406</v>
      </c>
      <c r="M36" s="33">
        <f>G36/B36</f>
        <v>1275.9434796495805</v>
      </c>
      <c r="N36" s="3"/>
      <c r="O36" s="3"/>
      <c r="P36" s="3"/>
      <c r="Q36" s="3"/>
      <c r="R36" s="3"/>
      <c r="S36" s="3"/>
      <c r="T36" s="3"/>
      <c r="U36" s="3"/>
      <c r="V36" s="3"/>
      <c r="W36" s="3"/>
      <c r="X36" s="3"/>
      <c r="Y36" s="3"/>
      <c r="Z36" s="3"/>
    </row>
    <row r="37" spans="1:26" ht="12">
      <c r="A37" s="67" t="s">
        <v>133</v>
      </c>
      <c r="B37" s="30">
        <f aca="true" t="shared" si="2" ref="B37:G37">SUM(B$26,B$12:B$16)</f>
        <v>10506.878799999999</v>
      </c>
      <c r="C37" s="31">
        <f t="shared" si="2"/>
        <v>106</v>
      </c>
      <c r="D37" s="31">
        <f t="shared" si="2"/>
        <v>2093</v>
      </c>
      <c r="E37" s="31">
        <f t="shared" si="2"/>
        <v>35224</v>
      </c>
      <c r="F37" s="31">
        <f t="shared" si="2"/>
        <v>1450626</v>
      </c>
      <c r="G37" s="32">
        <f t="shared" si="2"/>
        <v>5541561</v>
      </c>
      <c r="H37" s="33">
        <f>G37/$G$35*100</f>
        <v>25.33762707995784</v>
      </c>
      <c r="I37" s="31">
        <f>SUM(I$26,I$12:I$16)</f>
        <v>2860115</v>
      </c>
      <c r="J37" s="31">
        <f>SUM(J$26,J$12:J$16)</f>
        <v>2681446</v>
      </c>
      <c r="K37" s="33">
        <f>I37/J37*100</f>
        <v>106.66315860919818</v>
      </c>
      <c r="L37" s="33">
        <f>G37/F37</f>
        <v>3.8201169701908</v>
      </c>
      <c r="M37" s="33">
        <f>G37/B37</f>
        <v>527.4221874530427</v>
      </c>
      <c r="N37" s="3"/>
      <c r="O37" s="3"/>
      <c r="P37" s="3"/>
      <c r="Q37" s="3"/>
      <c r="R37" s="3"/>
      <c r="S37" s="3"/>
      <c r="T37" s="3"/>
      <c r="U37" s="3"/>
      <c r="V37" s="3"/>
      <c r="W37" s="3"/>
      <c r="X37" s="3"/>
      <c r="Y37" s="3"/>
      <c r="Z37" s="3"/>
    </row>
    <row r="38" spans="1:26" ht="12">
      <c r="A38" s="67" t="s">
        <v>132</v>
      </c>
      <c r="B38" s="30">
        <f aca="true" t="shared" si="3" ref="B38:G38">SUM(B$27:B$28,B$30,B$17:B$20,B$23)</f>
        <v>10002.0827</v>
      </c>
      <c r="C38" s="31">
        <f t="shared" si="3"/>
        <v>135</v>
      </c>
      <c r="D38" s="31">
        <f t="shared" si="3"/>
        <v>2736</v>
      </c>
      <c r="E38" s="31">
        <f t="shared" si="3"/>
        <v>49136</v>
      </c>
      <c r="F38" s="31">
        <f t="shared" si="3"/>
        <v>1863326</v>
      </c>
      <c r="G38" s="32">
        <f t="shared" si="3"/>
        <v>6340262</v>
      </c>
      <c r="H38" s="33">
        <f>G38/$G$35*100</f>
        <v>28.989520127131623</v>
      </c>
      <c r="I38" s="31">
        <f>SUM(I$27:I$28,I$30,I$17:I$20,I$23)</f>
        <v>3269076</v>
      </c>
      <c r="J38" s="31">
        <f>SUM(J$27:J$28,J$30,J$17:J$20,J$23)</f>
        <v>3071186</v>
      </c>
      <c r="K38" s="33">
        <f>I38/J38*100</f>
        <v>106.44343911440075</v>
      </c>
      <c r="L38" s="33">
        <f>G38/F38</f>
        <v>3.402658472001142</v>
      </c>
      <c r="M38" s="33">
        <f>G38/B38</f>
        <v>633.8941788593689</v>
      </c>
      <c r="N38" s="3"/>
      <c r="O38" s="3"/>
      <c r="P38" s="3"/>
      <c r="Q38" s="3"/>
      <c r="R38" s="3"/>
      <c r="S38" s="3"/>
      <c r="T38" s="3"/>
      <c r="U38" s="3"/>
      <c r="V38" s="3"/>
      <c r="W38" s="3"/>
      <c r="X38" s="3"/>
      <c r="Y38" s="3"/>
      <c r="Z38" s="3"/>
    </row>
    <row r="39" spans="1:26" ht="12">
      <c r="A39" s="67" t="s">
        <v>135</v>
      </c>
      <c r="B39" s="34">
        <f aca="true" t="shared" si="4" ref="B39:G39">SUM(B$21:B$22)</f>
        <v>8143.824</v>
      </c>
      <c r="C39" s="35">
        <f t="shared" si="4"/>
        <v>29</v>
      </c>
      <c r="D39" s="35">
        <f t="shared" si="4"/>
        <v>320</v>
      </c>
      <c r="E39" s="35">
        <f t="shared" si="4"/>
        <v>6290</v>
      </c>
      <c r="F39" s="35">
        <f t="shared" si="4"/>
        <v>174239</v>
      </c>
      <c r="G39" s="36">
        <f t="shared" si="4"/>
        <v>606538</v>
      </c>
      <c r="H39" s="33">
        <f>G39/$G$35*100</f>
        <v>2.77326797518307</v>
      </c>
      <c r="I39" s="35">
        <f>SUM(I$21:I$22)</f>
        <v>324168</v>
      </c>
      <c r="J39" s="35">
        <f>SUM(J$21:J$22)</f>
        <v>282370</v>
      </c>
      <c r="K39" s="33">
        <f>I39/J39*100</f>
        <v>114.80256401175761</v>
      </c>
      <c r="L39" s="33">
        <f>G39/F39</f>
        <v>3.4810691062276526</v>
      </c>
      <c r="M39" s="33">
        <f>G39/B39</f>
        <v>74.47827949130532</v>
      </c>
      <c r="N39" s="3"/>
      <c r="O39" s="3"/>
      <c r="P39" s="3"/>
      <c r="Q39" s="3"/>
      <c r="R39" s="3"/>
      <c r="S39" s="3"/>
      <c r="T39" s="3"/>
      <c r="U39" s="3"/>
      <c r="V39" s="3"/>
      <c r="W39" s="3"/>
      <c r="X39" s="3"/>
      <c r="Y39" s="3"/>
      <c r="Z39" s="3"/>
    </row>
    <row r="40" spans="1:26" ht="12">
      <c r="A40" s="14" t="s">
        <v>23</v>
      </c>
      <c r="B40" s="3"/>
      <c r="C40" s="3"/>
      <c r="D40" s="3"/>
      <c r="E40" s="3"/>
      <c r="F40" s="3"/>
      <c r="G40" s="3"/>
      <c r="H40" s="3"/>
      <c r="I40" s="3"/>
      <c r="J40" s="3"/>
      <c r="K40" s="3"/>
      <c r="L40" s="3"/>
      <c r="M40" s="3"/>
      <c r="N40" s="3"/>
      <c r="O40" s="3"/>
      <c r="P40" s="3"/>
      <c r="Q40" s="3"/>
      <c r="R40" s="3"/>
      <c r="S40" s="3"/>
      <c r="T40" s="3"/>
      <c r="U40" s="3"/>
      <c r="V40" s="3"/>
      <c r="W40" s="3"/>
      <c r="X40" s="3"/>
      <c r="Y40" s="3"/>
      <c r="Z40" s="3"/>
    </row>
    <row r="41" spans="1:26" ht="12">
      <c r="A41" s="14" t="s">
        <v>24</v>
      </c>
      <c r="B41" s="3"/>
      <c r="C41" s="3"/>
      <c r="D41" s="3"/>
      <c r="E41" s="3"/>
      <c r="F41" s="3"/>
      <c r="G41" s="3"/>
      <c r="H41" s="3"/>
      <c r="I41" s="3"/>
      <c r="J41" s="3"/>
      <c r="K41" s="3"/>
      <c r="L41" s="3"/>
      <c r="M41" s="3"/>
      <c r="N41" s="3"/>
      <c r="O41" s="3"/>
      <c r="P41" s="3"/>
      <c r="Q41" s="3"/>
      <c r="R41" s="3"/>
      <c r="S41" s="3"/>
      <c r="T41" s="3"/>
      <c r="U41" s="3"/>
      <c r="V41" s="3"/>
      <c r="W41" s="3"/>
      <c r="X41" s="3"/>
      <c r="Y41" s="3"/>
      <c r="Z41" s="3"/>
    </row>
    <row r="42" spans="1:26" ht="12">
      <c r="A42" s="14" t="s">
        <v>25</v>
      </c>
      <c r="B42" s="3"/>
      <c r="C42" s="3"/>
      <c r="D42" s="3"/>
      <c r="E42" s="3"/>
      <c r="F42" s="3"/>
      <c r="G42" s="3"/>
      <c r="H42" s="3"/>
      <c r="I42" s="3"/>
      <c r="J42" s="3"/>
      <c r="K42" s="3"/>
      <c r="L42" s="3"/>
      <c r="M42" s="3"/>
      <c r="N42" s="3"/>
      <c r="O42" s="3"/>
      <c r="P42" s="3"/>
      <c r="Q42" s="3"/>
      <c r="R42" s="3"/>
      <c r="S42" s="3"/>
      <c r="T42" s="3"/>
      <c r="U42" s="3"/>
      <c r="V42" s="3"/>
      <c r="W42" s="3"/>
      <c r="X42" s="3"/>
      <c r="Y42" s="3"/>
      <c r="Z42" s="3"/>
    </row>
    <row r="43" spans="1:26" ht="12">
      <c r="A43" s="14" t="s">
        <v>26</v>
      </c>
      <c r="B43" s="3"/>
      <c r="C43" s="3"/>
      <c r="D43" s="3"/>
      <c r="E43" s="3"/>
      <c r="F43" s="3"/>
      <c r="G43" s="3"/>
      <c r="H43" s="3"/>
      <c r="I43" s="3"/>
      <c r="J43" s="3"/>
      <c r="K43" s="3"/>
      <c r="L43" s="3"/>
      <c r="M43" s="3"/>
      <c r="N43" s="3"/>
      <c r="O43" s="3"/>
      <c r="P43" s="3"/>
      <c r="Q43" s="3"/>
      <c r="R43" s="3"/>
      <c r="S43" s="3"/>
      <c r="T43" s="3"/>
      <c r="U43" s="3"/>
      <c r="V43" s="3"/>
      <c r="W43" s="3"/>
      <c r="X43" s="3"/>
      <c r="Y43" s="3"/>
      <c r="Z43" s="3"/>
    </row>
    <row r="44" spans="1:26" s="44" customFormat="1" ht="12">
      <c r="A44" s="108" t="s">
        <v>598</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2:41" ht="12">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row>
    <row r="46" spans="2:41" ht="12">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row>
    <row r="47" spans="2:41" ht="1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row>
    <row r="48" spans="2:41" ht="1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row>
    <row r="49" spans="2:41" ht="1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row>
    <row r="50" spans="2:41" ht="1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row>
    <row r="51" spans="2:41" ht="1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row>
    <row r="52" spans="2:41" ht="12">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row>
    <row r="53" spans="2:41" ht="12">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row>
    <row r="54" spans="2:41" ht="1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row>
    <row r="55" spans="2:41" ht="12">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row>
    <row r="56" spans="2:41" ht="1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row>
    <row r="57" spans="2:41" ht="12">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row>
    <row r="58" spans="2:41" ht="12">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row>
    <row r="59" spans="2:41" ht="12">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row>
    <row r="60" spans="2:41" ht="12">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row>
    <row r="61" spans="2:41" ht="1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row>
    <row r="62" spans="2:41" ht="12">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row>
    <row r="63" spans="2:41" ht="12">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row>
  </sheetData>
  <sheetProtection/>
  <mergeCells count="3">
    <mergeCell ref="A34:M34"/>
    <mergeCell ref="A1:M1"/>
    <mergeCell ref="A2:M2"/>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25.xml><?xml version="1.0" encoding="utf-8"?>
<worksheet xmlns="http://schemas.openxmlformats.org/spreadsheetml/2006/main" xmlns:r="http://schemas.openxmlformats.org/officeDocument/2006/relationships">
  <dimension ref="A1:AO63"/>
  <sheetViews>
    <sheetView zoomScalePageLayoutView="0" workbookViewId="0" topLeftCell="A1">
      <selection activeCell="A2" sqref="A2:M2"/>
    </sheetView>
  </sheetViews>
  <sheetFormatPr defaultColWidth="9.33203125" defaultRowHeight="12"/>
  <cols>
    <col min="1" max="1" width="25.33203125" style="14" customWidth="1"/>
    <col min="2" max="2" width="11.16015625" style="0" customWidth="1"/>
    <col min="3" max="3" width="15.33203125" style="0" customWidth="1"/>
    <col min="6" max="6" width="12.16015625" style="0" customWidth="1"/>
    <col min="7" max="7" width="11.83203125" style="0" customWidth="1"/>
    <col min="8" max="8" width="10.66015625" style="0" customWidth="1"/>
    <col min="9" max="9" width="12.83203125" style="0" customWidth="1"/>
    <col min="10" max="10" width="11.16015625" style="0" customWidth="1"/>
    <col min="11" max="11" width="11.5" style="0" customWidth="1"/>
    <col min="12" max="12" width="18.5" style="0" customWidth="1"/>
    <col min="13" max="13" width="16.83203125" style="0" customWidth="1"/>
  </cols>
  <sheetData>
    <row r="1" spans="1:13" s="50" customFormat="1" ht="24.75" customHeight="1">
      <c r="A1" s="147" t="s">
        <v>142</v>
      </c>
      <c r="B1" s="147"/>
      <c r="C1" s="147"/>
      <c r="D1" s="147"/>
      <c r="E1" s="147"/>
      <c r="F1" s="147"/>
      <c r="G1" s="147"/>
      <c r="H1" s="147"/>
      <c r="I1" s="147"/>
      <c r="J1" s="147"/>
      <c r="K1" s="147"/>
      <c r="L1" s="147"/>
      <c r="M1" s="147"/>
    </row>
    <row r="2" spans="1:13" s="50" customFormat="1" ht="12" customHeight="1">
      <c r="A2" s="148" t="s">
        <v>174</v>
      </c>
      <c r="B2" s="154"/>
      <c r="C2" s="154"/>
      <c r="D2" s="154"/>
      <c r="E2" s="154"/>
      <c r="F2" s="154"/>
      <c r="G2" s="154"/>
      <c r="H2" s="154"/>
      <c r="I2" s="154"/>
      <c r="J2" s="154"/>
      <c r="K2" s="154"/>
      <c r="L2" s="154"/>
      <c r="M2" s="154"/>
    </row>
    <row r="3" spans="1:13" s="1" customFormat="1" ht="38.25" customHeight="1">
      <c r="A3" s="55" t="s">
        <v>11</v>
      </c>
      <c r="B3" s="55" t="s">
        <v>0</v>
      </c>
      <c r="C3" s="56" t="s">
        <v>1</v>
      </c>
      <c r="D3" s="56" t="s">
        <v>2</v>
      </c>
      <c r="E3" s="114" t="s">
        <v>594</v>
      </c>
      <c r="F3" s="55" t="s">
        <v>3</v>
      </c>
      <c r="G3" s="55" t="s">
        <v>4</v>
      </c>
      <c r="H3" s="55" t="s">
        <v>5</v>
      </c>
      <c r="I3" s="55" t="s">
        <v>6</v>
      </c>
      <c r="J3" s="55" t="s">
        <v>7</v>
      </c>
      <c r="K3" s="56" t="s">
        <v>8</v>
      </c>
      <c r="L3" s="56" t="s">
        <v>9</v>
      </c>
      <c r="M3" s="56" t="s">
        <v>10</v>
      </c>
    </row>
    <row r="4" spans="1:13" s="59" customFormat="1" ht="35.25" customHeight="1">
      <c r="A4" s="58" t="s">
        <v>128</v>
      </c>
      <c r="B4" s="58" t="s">
        <v>171</v>
      </c>
      <c r="C4" s="58" t="s">
        <v>80</v>
      </c>
      <c r="D4" s="58" t="s">
        <v>81</v>
      </c>
      <c r="E4" s="115" t="s">
        <v>600</v>
      </c>
      <c r="F4" s="58" t="s">
        <v>82</v>
      </c>
      <c r="G4" s="58" t="s">
        <v>83</v>
      </c>
      <c r="H4" s="72" t="s">
        <v>286</v>
      </c>
      <c r="I4" s="58" t="s">
        <v>85</v>
      </c>
      <c r="J4" s="58" t="s">
        <v>86</v>
      </c>
      <c r="K4" s="58" t="s">
        <v>87</v>
      </c>
      <c r="L4" s="52" t="s">
        <v>289</v>
      </c>
      <c r="M4" s="58" t="s">
        <v>172</v>
      </c>
    </row>
    <row r="5" spans="1:13" s="15" customFormat="1" ht="18" customHeight="1">
      <c r="A5" s="4" t="s">
        <v>124</v>
      </c>
      <c r="B5" s="5">
        <v>36188.0354</v>
      </c>
      <c r="C5" s="6">
        <v>369</v>
      </c>
      <c r="D5" s="6">
        <v>7569</v>
      </c>
      <c r="E5" s="6">
        <v>139926</v>
      </c>
      <c r="F5" s="6">
        <v>6204343</v>
      </c>
      <c r="G5" s="6">
        <v>21742815</v>
      </c>
      <c r="H5" s="7">
        <v>100</v>
      </c>
      <c r="I5" s="6">
        <v>11163764</v>
      </c>
      <c r="J5" s="6">
        <v>10579051</v>
      </c>
      <c r="K5" s="7">
        <v>105.53</v>
      </c>
      <c r="L5" s="7">
        <v>3.5</v>
      </c>
      <c r="M5" s="7">
        <v>600.83</v>
      </c>
    </row>
    <row r="6" spans="1:41" s="17" customFormat="1" ht="12">
      <c r="A6" s="64" t="s">
        <v>125</v>
      </c>
      <c r="B6" s="23">
        <v>36006.1794</v>
      </c>
      <c r="C6" s="24">
        <v>359</v>
      </c>
      <c r="D6" s="24">
        <v>7510</v>
      </c>
      <c r="E6" s="24">
        <v>139058</v>
      </c>
      <c r="F6" s="24">
        <v>6185146</v>
      </c>
      <c r="G6" s="24">
        <v>21683316</v>
      </c>
      <c r="H6" s="25">
        <v>99.73</v>
      </c>
      <c r="I6" s="24">
        <v>11132513</v>
      </c>
      <c r="J6" s="24">
        <v>10550803</v>
      </c>
      <c r="K6" s="25">
        <v>105.51</v>
      </c>
      <c r="L6" s="25">
        <v>3.51</v>
      </c>
      <c r="M6" s="25">
        <v>602.21</v>
      </c>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row>
    <row r="7" spans="1:41" s="17" customFormat="1" ht="12">
      <c r="A7" s="64" t="s">
        <v>169</v>
      </c>
      <c r="B7" s="23">
        <v>35580.7768</v>
      </c>
      <c r="C7" s="24">
        <v>336</v>
      </c>
      <c r="D7" s="24">
        <v>6609</v>
      </c>
      <c r="E7" s="24">
        <v>119775</v>
      </c>
      <c r="F7" s="24">
        <v>4877635</v>
      </c>
      <c r="G7" s="24">
        <v>17648681</v>
      </c>
      <c r="H7" s="25">
        <v>81.17</v>
      </c>
      <c r="I7" s="24">
        <v>9106712</v>
      </c>
      <c r="J7" s="24">
        <v>8541969</v>
      </c>
      <c r="K7" s="25">
        <v>106.61</v>
      </c>
      <c r="L7" s="25">
        <v>3.62</v>
      </c>
      <c r="M7" s="25">
        <v>496.02</v>
      </c>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row>
    <row r="8" spans="1:41" ht="12">
      <c r="A8" s="54" t="s">
        <v>143</v>
      </c>
      <c r="B8" s="10">
        <v>2052.5667</v>
      </c>
      <c r="C8" s="11">
        <v>29</v>
      </c>
      <c r="D8" s="11">
        <v>942</v>
      </c>
      <c r="E8" s="11">
        <v>18761</v>
      </c>
      <c r="F8" s="11">
        <v>1029251</v>
      </c>
      <c r="G8" s="11">
        <v>3420535</v>
      </c>
      <c r="H8" s="12">
        <v>15.73</v>
      </c>
      <c r="I8" s="11">
        <v>1733428</v>
      </c>
      <c r="J8" s="11">
        <v>1687107</v>
      </c>
      <c r="K8" s="12">
        <v>102.75</v>
      </c>
      <c r="L8" s="12">
        <v>3.32</v>
      </c>
      <c r="M8" s="12">
        <v>1666.47</v>
      </c>
      <c r="N8" s="3"/>
      <c r="O8" s="3"/>
      <c r="P8" s="3"/>
      <c r="Q8" s="3"/>
      <c r="R8" s="3"/>
      <c r="S8" s="3"/>
      <c r="T8" s="3"/>
      <c r="U8" s="3"/>
      <c r="V8" s="3"/>
      <c r="W8" s="3"/>
      <c r="X8" s="3"/>
      <c r="Y8" s="3"/>
      <c r="Z8" s="3"/>
      <c r="AA8" s="3"/>
      <c r="AB8" s="3"/>
      <c r="AC8" s="3"/>
      <c r="AD8" s="3"/>
      <c r="AE8" s="3"/>
      <c r="AF8" s="3"/>
      <c r="AG8" s="3"/>
      <c r="AH8" s="3"/>
      <c r="AI8" s="3"/>
      <c r="AJ8" s="3"/>
      <c r="AK8" s="3"/>
      <c r="AL8" s="3"/>
      <c r="AM8" s="3"/>
      <c r="AN8" s="3"/>
      <c r="AO8" s="3"/>
    </row>
    <row r="9" spans="1:41" ht="12">
      <c r="A9" s="54" t="s">
        <v>144</v>
      </c>
      <c r="B9" s="10">
        <v>2143.6251</v>
      </c>
      <c r="C9" s="11">
        <v>12</v>
      </c>
      <c r="D9" s="11">
        <v>235</v>
      </c>
      <c r="E9" s="11">
        <v>3656</v>
      </c>
      <c r="F9" s="11">
        <v>123962</v>
      </c>
      <c r="G9" s="11">
        <v>466603</v>
      </c>
      <c r="H9" s="12">
        <v>2.15</v>
      </c>
      <c r="I9" s="11">
        <v>241958</v>
      </c>
      <c r="J9" s="11">
        <v>224645</v>
      </c>
      <c r="K9" s="12">
        <v>107.71</v>
      </c>
      <c r="L9" s="12">
        <v>3.76</v>
      </c>
      <c r="M9" s="12">
        <v>217.67</v>
      </c>
      <c r="N9" s="3"/>
      <c r="O9" s="3"/>
      <c r="P9" s="3"/>
      <c r="Q9" s="3"/>
      <c r="R9" s="3"/>
      <c r="S9" s="3"/>
      <c r="T9" s="3"/>
      <c r="U9" s="3"/>
      <c r="V9" s="3"/>
      <c r="W9" s="3"/>
      <c r="X9" s="3"/>
      <c r="Y9" s="3"/>
      <c r="Z9" s="3"/>
      <c r="AA9" s="3"/>
      <c r="AB9" s="3"/>
      <c r="AC9" s="3"/>
      <c r="AD9" s="3"/>
      <c r="AE9" s="3"/>
      <c r="AF9" s="3"/>
      <c r="AG9" s="3"/>
      <c r="AH9" s="3"/>
      <c r="AI9" s="3"/>
      <c r="AJ9" s="3"/>
      <c r="AK9" s="3"/>
      <c r="AL9" s="3"/>
      <c r="AM9" s="3"/>
      <c r="AN9" s="3"/>
      <c r="AO9" s="3"/>
    </row>
    <row r="10" spans="1:41" ht="12">
      <c r="A10" s="54" t="s">
        <v>145</v>
      </c>
      <c r="B10" s="10">
        <v>1220.954</v>
      </c>
      <c r="C10" s="11">
        <v>13</v>
      </c>
      <c r="D10" s="11">
        <v>369</v>
      </c>
      <c r="E10" s="11">
        <v>9037</v>
      </c>
      <c r="F10" s="11">
        <v>447896</v>
      </c>
      <c r="G10" s="11">
        <v>1614471</v>
      </c>
      <c r="H10" s="12">
        <v>7.43</v>
      </c>
      <c r="I10" s="11">
        <v>834135</v>
      </c>
      <c r="J10" s="11">
        <v>780336</v>
      </c>
      <c r="K10" s="12">
        <v>106.89</v>
      </c>
      <c r="L10" s="12">
        <v>3.6</v>
      </c>
      <c r="M10" s="12">
        <v>1322.3</v>
      </c>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row>
    <row r="11" spans="1:41" ht="12">
      <c r="A11" s="54" t="s">
        <v>146</v>
      </c>
      <c r="B11" s="10">
        <v>1427.5931</v>
      </c>
      <c r="C11" s="11">
        <v>13</v>
      </c>
      <c r="D11" s="11">
        <v>175</v>
      </c>
      <c r="E11" s="11">
        <v>2847</v>
      </c>
      <c r="F11" s="11">
        <v>104846</v>
      </c>
      <c r="G11" s="11">
        <v>421721</v>
      </c>
      <c r="H11" s="12">
        <v>1.94</v>
      </c>
      <c r="I11" s="11">
        <v>221796</v>
      </c>
      <c r="J11" s="11">
        <v>199925</v>
      </c>
      <c r="K11" s="12">
        <v>110.94</v>
      </c>
      <c r="L11" s="12">
        <v>4.02</v>
      </c>
      <c r="M11" s="12">
        <v>295.41</v>
      </c>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row>
    <row r="12" spans="1:41" ht="12">
      <c r="A12" s="54" t="s">
        <v>147</v>
      </c>
      <c r="B12" s="10">
        <v>1820.3149</v>
      </c>
      <c r="C12" s="11">
        <v>18</v>
      </c>
      <c r="D12" s="11">
        <v>259</v>
      </c>
      <c r="E12" s="11">
        <v>4351</v>
      </c>
      <c r="F12" s="11">
        <v>136725</v>
      </c>
      <c r="G12" s="11">
        <v>560344</v>
      </c>
      <c r="H12" s="12">
        <v>2.58</v>
      </c>
      <c r="I12" s="11">
        <v>294720</v>
      </c>
      <c r="J12" s="11">
        <v>265624</v>
      </c>
      <c r="K12" s="12">
        <v>110.95</v>
      </c>
      <c r="L12" s="12">
        <v>4.1</v>
      </c>
      <c r="M12" s="12">
        <v>307.83</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row>
    <row r="13" spans="1:41" ht="12">
      <c r="A13" s="54" t="s">
        <v>148</v>
      </c>
      <c r="B13" s="10">
        <v>2051.4712</v>
      </c>
      <c r="C13" s="11">
        <v>21</v>
      </c>
      <c r="D13" s="11">
        <v>372</v>
      </c>
      <c r="E13" s="11">
        <v>6926</v>
      </c>
      <c r="F13" s="11">
        <v>369040</v>
      </c>
      <c r="G13" s="11">
        <v>1447761</v>
      </c>
      <c r="H13" s="12">
        <v>6.66</v>
      </c>
      <c r="I13" s="11">
        <v>744377</v>
      </c>
      <c r="J13" s="11">
        <v>703384</v>
      </c>
      <c r="K13" s="12">
        <v>105.83</v>
      </c>
      <c r="L13" s="12">
        <v>3.92</v>
      </c>
      <c r="M13" s="12">
        <v>705.72</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row>
    <row r="14" spans="1:41" ht="12">
      <c r="A14" s="54" t="s">
        <v>149</v>
      </c>
      <c r="B14" s="10">
        <v>1074.396</v>
      </c>
      <c r="C14" s="11">
        <v>26</v>
      </c>
      <c r="D14" s="11">
        <v>583</v>
      </c>
      <c r="E14" s="11">
        <v>8670</v>
      </c>
      <c r="F14" s="11">
        <v>300658</v>
      </c>
      <c r="G14" s="11">
        <v>1297744</v>
      </c>
      <c r="H14" s="12">
        <v>5.97</v>
      </c>
      <c r="I14" s="11">
        <v>673396</v>
      </c>
      <c r="J14" s="11">
        <v>624348</v>
      </c>
      <c r="K14" s="12">
        <v>107.86</v>
      </c>
      <c r="L14" s="12">
        <v>4.32</v>
      </c>
      <c r="M14" s="12">
        <v>1207.88</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row>
    <row r="15" spans="1:41" ht="12">
      <c r="A15" s="54" t="s">
        <v>150</v>
      </c>
      <c r="B15" s="10">
        <v>4106.436</v>
      </c>
      <c r="C15" s="11">
        <v>13</v>
      </c>
      <c r="D15" s="11">
        <v>260</v>
      </c>
      <c r="E15" s="11">
        <v>4225</v>
      </c>
      <c r="F15" s="11">
        <v>141750</v>
      </c>
      <c r="G15" s="11">
        <v>546707</v>
      </c>
      <c r="H15" s="12">
        <v>2.51</v>
      </c>
      <c r="I15" s="11">
        <v>286080</v>
      </c>
      <c r="J15" s="11">
        <v>260627</v>
      </c>
      <c r="K15" s="12">
        <v>109.77</v>
      </c>
      <c r="L15" s="12">
        <v>3.86</v>
      </c>
      <c r="M15" s="12">
        <v>133.13</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row>
    <row r="16" spans="1:41" ht="12">
      <c r="A16" s="54" t="s">
        <v>151</v>
      </c>
      <c r="B16" s="10">
        <v>1290.8351</v>
      </c>
      <c r="C16" s="11">
        <v>20</v>
      </c>
      <c r="D16" s="11">
        <v>384</v>
      </c>
      <c r="E16" s="11">
        <v>6127</v>
      </c>
      <c r="F16" s="11">
        <v>191376</v>
      </c>
      <c r="G16" s="11">
        <v>751913</v>
      </c>
      <c r="H16" s="12">
        <v>3.46</v>
      </c>
      <c r="I16" s="11">
        <v>397292</v>
      </c>
      <c r="J16" s="11">
        <v>354621</v>
      </c>
      <c r="K16" s="12">
        <v>112.03</v>
      </c>
      <c r="L16" s="12">
        <v>3.93</v>
      </c>
      <c r="M16" s="12">
        <v>582.5</v>
      </c>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row>
    <row r="17" spans="1:41" ht="12">
      <c r="A17" s="54" t="s">
        <v>152</v>
      </c>
      <c r="B17" s="10">
        <v>1901.6725</v>
      </c>
      <c r="C17" s="11">
        <v>18</v>
      </c>
      <c r="D17" s="11">
        <v>357</v>
      </c>
      <c r="E17" s="11">
        <v>5240</v>
      </c>
      <c r="F17" s="11">
        <v>147357</v>
      </c>
      <c r="G17" s="11">
        <v>567695</v>
      </c>
      <c r="H17" s="12">
        <v>2.61</v>
      </c>
      <c r="I17" s="11">
        <v>299791</v>
      </c>
      <c r="J17" s="11">
        <v>267904</v>
      </c>
      <c r="K17" s="12">
        <v>111.9</v>
      </c>
      <c r="L17" s="12">
        <v>3.85</v>
      </c>
      <c r="M17" s="12">
        <v>298.52</v>
      </c>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row>
    <row r="18" spans="1:41" ht="12">
      <c r="A18" s="54" t="s">
        <v>153</v>
      </c>
      <c r="B18" s="10">
        <v>2016.0075</v>
      </c>
      <c r="C18" s="11">
        <v>31</v>
      </c>
      <c r="D18" s="11">
        <v>529</v>
      </c>
      <c r="E18" s="11">
        <v>9402</v>
      </c>
      <c r="F18" s="11">
        <v>306806</v>
      </c>
      <c r="G18" s="11">
        <v>1096251</v>
      </c>
      <c r="H18" s="12">
        <v>5.04</v>
      </c>
      <c r="I18" s="11">
        <v>568164</v>
      </c>
      <c r="J18" s="11">
        <v>528087</v>
      </c>
      <c r="K18" s="12">
        <v>107.59</v>
      </c>
      <c r="L18" s="12">
        <v>3.57</v>
      </c>
      <c r="M18" s="12">
        <v>543.77</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row>
    <row r="19" spans="1:41" ht="12">
      <c r="A19" s="54" t="s">
        <v>154</v>
      </c>
      <c r="B19" s="10">
        <v>2792.6642</v>
      </c>
      <c r="C19" s="11">
        <v>27</v>
      </c>
      <c r="D19" s="11">
        <v>415</v>
      </c>
      <c r="E19" s="11">
        <v>8869</v>
      </c>
      <c r="F19" s="11">
        <v>356011</v>
      </c>
      <c r="G19" s="11">
        <v>1227160</v>
      </c>
      <c r="H19" s="12">
        <v>5.64</v>
      </c>
      <c r="I19" s="11">
        <v>638557</v>
      </c>
      <c r="J19" s="11">
        <v>588603</v>
      </c>
      <c r="K19" s="12">
        <v>108.49</v>
      </c>
      <c r="L19" s="12">
        <v>3.45</v>
      </c>
      <c r="M19" s="12">
        <v>439.42</v>
      </c>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row>
    <row r="20" spans="1:41" ht="12">
      <c r="A20" s="54" t="s">
        <v>155</v>
      </c>
      <c r="B20" s="10">
        <v>2775.6003</v>
      </c>
      <c r="C20" s="11">
        <v>33</v>
      </c>
      <c r="D20" s="11">
        <v>465</v>
      </c>
      <c r="E20" s="11">
        <v>7544</v>
      </c>
      <c r="F20" s="11">
        <v>238445</v>
      </c>
      <c r="G20" s="11">
        <v>913764</v>
      </c>
      <c r="H20" s="12">
        <v>4.2</v>
      </c>
      <c r="I20" s="11">
        <v>478226</v>
      </c>
      <c r="J20" s="11">
        <v>435538</v>
      </c>
      <c r="K20" s="12">
        <v>109.8</v>
      </c>
      <c r="L20" s="12">
        <v>3.83</v>
      </c>
      <c r="M20" s="12">
        <v>329.21</v>
      </c>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row>
    <row r="21" spans="1:41" ht="12">
      <c r="A21" s="54" t="s">
        <v>156</v>
      </c>
      <c r="B21" s="10">
        <v>3515.2526</v>
      </c>
      <c r="C21" s="11">
        <v>16</v>
      </c>
      <c r="D21" s="11">
        <v>147</v>
      </c>
      <c r="E21" s="11">
        <v>2709</v>
      </c>
      <c r="F21" s="11">
        <v>70431</v>
      </c>
      <c r="G21" s="11">
        <v>253002</v>
      </c>
      <c r="H21" s="12">
        <v>1.16</v>
      </c>
      <c r="I21" s="11">
        <v>136396</v>
      </c>
      <c r="J21" s="11">
        <v>116606</v>
      </c>
      <c r="K21" s="12">
        <v>116.97</v>
      </c>
      <c r="L21" s="12">
        <v>3.59</v>
      </c>
      <c r="M21" s="12">
        <v>71.97</v>
      </c>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row>
    <row r="22" spans="1:41" s="17" customFormat="1" ht="12">
      <c r="A22" s="54" t="s">
        <v>157</v>
      </c>
      <c r="B22" s="10">
        <v>4628.5714</v>
      </c>
      <c r="C22" s="11">
        <v>13</v>
      </c>
      <c r="D22" s="11">
        <v>172</v>
      </c>
      <c r="E22" s="11">
        <v>3573</v>
      </c>
      <c r="F22" s="11">
        <v>100904</v>
      </c>
      <c r="G22" s="11">
        <v>358077</v>
      </c>
      <c r="H22" s="12">
        <v>1.65</v>
      </c>
      <c r="I22" s="11">
        <v>190728</v>
      </c>
      <c r="J22" s="11">
        <v>167349</v>
      </c>
      <c r="K22" s="12">
        <v>113.97</v>
      </c>
      <c r="L22" s="12">
        <v>3.55</v>
      </c>
      <c r="M22" s="12">
        <v>77.36</v>
      </c>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row>
    <row r="23" spans="1:41" ht="12">
      <c r="A23" s="54" t="s">
        <v>158</v>
      </c>
      <c r="B23" s="10">
        <v>126.8641</v>
      </c>
      <c r="C23" s="11">
        <v>6</v>
      </c>
      <c r="D23" s="11">
        <v>97</v>
      </c>
      <c r="E23" s="11">
        <v>1400</v>
      </c>
      <c r="F23" s="11">
        <v>26225</v>
      </c>
      <c r="G23" s="11">
        <v>91169</v>
      </c>
      <c r="H23" s="12">
        <v>0.42</v>
      </c>
      <c r="I23" s="11">
        <v>47783</v>
      </c>
      <c r="J23" s="11">
        <v>43386</v>
      </c>
      <c r="K23" s="12">
        <v>110.13</v>
      </c>
      <c r="L23" s="12">
        <v>3.48</v>
      </c>
      <c r="M23" s="12">
        <v>718.64</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row>
    <row r="24" spans="1:41" ht="12">
      <c r="A24" s="54" t="s">
        <v>159</v>
      </c>
      <c r="B24" s="10">
        <v>132.7589</v>
      </c>
      <c r="C24" s="11">
        <v>7</v>
      </c>
      <c r="D24" s="11">
        <v>144</v>
      </c>
      <c r="E24" s="11">
        <v>2878</v>
      </c>
      <c r="F24" s="11">
        <v>117814</v>
      </c>
      <c r="G24" s="11">
        <v>379370</v>
      </c>
      <c r="H24" s="12">
        <v>1.74</v>
      </c>
      <c r="I24" s="11">
        <v>195483</v>
      </c>
      <c r="J24" s="11">
        <v>183887</v>
      </c>
      <c r="K24" s="12">
        <v>106.31</v>
      </c>
      <c r="L24" s="12">
        <v>3.22</v>
      </c>
      <c r="M24" s="12">
        <v>2857.59</v>
      </c>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row>
    <row r="25" spans="1:41" ht="12">
      <c r="A25" s="54" t="s">
        <v>160</v>
      </c>
      <c r="B25" s="10">
        <v>104.0964</v>
      </c>
      <c r="C25" s="11">
        <v>3</v>
      </c>
      <c r="D25" s="11">
        <v>115</v>
      </c>
      <c r="E25" s="11">
        <v>1902</v>
      </c>
      <c r="F25" s="11">
        <v>100984</v>
      </c>
      <c r="G25" s="11">
        <v>351800</v>
      </c>
      <c r="H25" s="12">
        <v>1.62</v>
      </c>
      <c r="I25" s="11">
        <v>180465</v>
      </c>
      <c r="J25" s="11">
        <v>171335</v>
      </c>
      <c r="K25" s="12">
        <v>105.33</v>
      </c>
      <c r="L25" s="12">
        <v>3.48</v>
      </c>
      <c r="M25" s="12">
        <v>3379.56</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row>
    <row r="26" spans="1:41" ht="12">
      <c r="A26" s="54" t="s">
        <v>161</v>
      </c>
      <c r="B26" s="10">
        <v>163.4256</v>
      </c>
      <c r="C26" s="11">
        <v>8</v>
      </c>
      <c r="D26" s="11">
        <v>223</v>
      </c>
      <c r="E26" s="11">
        <v>4809</v>
      </c>
      <c r="F26" s="11">
        <v>276437</v>
      </c>
      <c r="G26" s="11">
        <v>901961</v>
      </c>
      <c r="H26" s="12">
        <v>4.15</v>
      </c>
      <c r="I26" s="11">
        <v>448268</v>
      </c>
      <c r="J26" s="11">
        <v>453693</v>
      </c>
      <c r="K26" s="12">
        <v>98.8</v>
      </c>
      <c r="L26" s="12">
        <v>3.26</v>
      </c>
      <c r="M26" s="12">
        <v>5519.09</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row>
    <row r="27" spans="1:41" ht="12">
      <c r="A27" s="54" t="s">
        <v>162</v>
      </c>
      <c r="B27" s="10">
        <v>60.0256</v>
      </c>
      <c r="C27" s="11">
        <v>2</v>
      </c>
      <c r="D27" s="11">
        <v>110</v>
      </c>
      <c r="E27" s="11">
        <v>1815</v>
      </c>
      <c r="F27" s="11">
        <v>76143</v>
      </c>
      <c r="G27" s="11">
        <v>262822</v>
      </c>
      <c r="H27" s="12">
        <v>1.21</v>
      </c>
      <c r="I27" s="11">
        <v>132520</v>
      </c>
      <c r="J27" s="11">
        <v>130302</v>
      </c>
      <c r="K27" s="12">
        <v>101.7</v>
      </c>
      <c r="L27" s="12">
        <v>3.45</v>
      </c>
      <c r="M27" s="12">
        <v>4378.5</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row>
    <row r="28" spans="1:41" ht="12">
      <c r="A28" s="54" t="s">
        <v>163</v>
      </c>
      <c r="B28" s="10">
        <v>175.6456</v>
      </c>
      <c r="C28" s="11">
        <v>7</v>
      </c>
      <c r="D28" s="11">
        <v>256</v>
      </c>
      <c r="E28" s="11">
        <v>5034</v>
      </c>
      <c r="F28" s="11">
        <v>214574</v>
      </c>
      <c r="G28" s="11">
        <v>717811</v>
      </c>
      <c r="H28" s="12">
        <v>3.3</v>
      </c>
      <c r="I28" s="11">
        <v>363149</v>
      </c>
      <c r="J28" s="11">
        <v>354662</v>
      </c>
      <c r="K28" s="12">
        <v>102.39</v>
      </c>
      <c r="L28" s="12">
        <v>3.35</v>
      </c>
      <c r="M28" s="12">
        <v>4086.7</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row>
    <row r="29" spans="1:41" s="17" customFormat="1" ht="12" customHeight="1">
      <c r="A29" s="64" t="s">
        <v>126</v>
      </c>
      <c r="B29" s="23">
        <v>271.7997</v>
      </c>
      <c r="C29" s="24">
        <v>12</v>
      </c>
      <c r="D29" s="24">
        <v>435</v>
      </c>
      <c r="E29" s="24">
        <v>9889</v>
      </c>
      <c r="F29" s="24">
        <v>854132</v>
      </c>
      <c r="G29" s="24">
        <v>2598493</v>
      </c>
      <c r="H29" s="25">
        <v>11.95</v>
      </c>
      <c r="I29" s="24">
        <v>1295637</v>
      </c>
      <c r="J29" s="24">
        <v>1302856</v>
      </c>
      <c r="K29" s="25">
        <v>99.45</v>
      </c>
      <c r="L29" s="25">
        <v>3.04</v>
      </c>
      <c r="M29" s="25">
        <v>9560.32</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row>
    <row r="30" spans="1:41" s="17" customFormat="1" ht="12" customHeight="1">
      <c r="A30" s="64" t="s">
        <v>127</v>
      </c>
      <c r="B30" s="23">
        <v>153.6029</v>
      </c>
      <c r="C30" s="24">
        <v>11</v>
      </c>
      <c r="D30" s="24">
        <v>466</v>
      </c>
      <c r="E30" s="24">
        <v>9394</v>
      </c>
      <c r="F30" s="24">
        <v>453379</v>
      </c>
      <c r="G30" s="24">
        <v>1436142</v>
      </c>
      <c r="H30" s="25">
        <v>6.61</v>
      </c>
      <c r="I30" s="24">
        <v>730164</v>
      </c>
      <c r="J30" s="24">
        <v>705978</v>
      </c>
      <c r="K30" s="25">
        <v>103.43</v>
      </c>
      <c r="L30" s="25">
        <v>3.17</v>
      </c>
      <c r="M30" s="25">
        <v>9349.71</v>
      </c>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row>
    <row r="31" spans="1:41" s="17" customFormat="1" ht="12" customHeight="1">
      <c r="A31" s="64" t="s">
        <v>164</v>
      </c>
      <c r="B31" s="23">
        <v>181.856</v>
      </c>
      <c r="C31" s="24">
        <v>10</v>
      </c>
      <c r="D31" s="24">
        <v>59</v>
      </c>
      <c r="E31" s="24">
        <v>868</v>
      </c>
      <c r="F31" s="24">
        <v>19197</v>
      </c>
      <c r="G31" s="24">
        <v>59499</v>
      </c>
      <c r="H31" s="25">
        <v>0.27</v>
      </c>
      <c r="I31" s="24">
        <v>31251</v>
      </c>
      <c r="J31" s="24">
        <v>28248</v>
      </c>
      <c r="K31" s="25">
        <v>110.63</v>
      </c>
      <c r="L31" s="25">
        <v>3.1</v>
      </c>
      <c r="M31" s="25">
        <v>327.18</v>
      </c>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row>
    <row r="32" spans="1:41" s="17" customFormat="1" ht="12" customHeight="1">
      <c r="A32" s="54" t="s">
        <v>165</v>
      </c>
      <c r="B32" s="10">
        <v>153.056</v>
      </c>
      <c r="C32" s="11">
        <v>6</v>
      </c>
      <c r="D32" s="11">
        <v>37</v>
      </c>
      <c r="E32" s="11">
        <v>732</v>
      </c>
      <c r="F32" s="11">
        <v>17725</v>
      </c>
      <c r="G32" s="11">
        <v>51080</v>
      </c>
      <c r="H32" s="12">
        <v>0.23</v>
      </c>
      <c r="I32" s="11">
        <v>26499</v>
      </c>
      <c r="J32" s="11">
        <v>24581</v>
      </c>
      <c r="K32" s="12">
        <v>107.8</v>
      </c>
      <c r="L32" s="12">
        <v>2.88</v>
      </c>
      <c r="M32" s="12">
        <v>333.73</v>
      </c>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row>
    <row r="33" spans="1:41" s="17" customFormat="1" ht="12" customHeight="1" thickBot="1">
      <c r="A33" s="65" t="s">
        <v>166</v>
      </c>
      <c r="B33" s="10">
        <v>28.8</v>
      </c>
      <c r="C33" s="11">
        <v>4</v>
      </c>
      <c r="D33" s="11">
        <v>22</v>
      </c>
      <c r="E33" s="11">
        <v>136</v>
      </c>
      <c r="F33" s="11">
        <v>1472</v>
      </c>
      <c r="G33" s="11">
        <v>8419</v>
      </c>
      <c r="H33" s="12">
        <v>0.04</v>
      </c>
      <c r="I33" s="11">
        <v>4752</v>
      </c>
      <c r="J33" s="11">
        <v>3667</v>
      </c>
      <c r="K33" s="12">
        <v>129.59</v>
      </c>
      <c r="L33" s="12">
        <v>5.72</v>
      </c>
      <c r="M33" s="12">
        <v>292.33</v>
      </c>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row>
    <row r="34" spans="1:26" s="9" customFormat="1" ht="11.25" customHeight="1" thickTop="1">
      <c r="A34" s="150" t="s">
        <v>129</v>
      </c>
      <c r="B34" s="155"/>
      <c r="C34" s="155"/>
      <c r="D34" s="155"/>
      <c r="E34" s="155"/>
      <c r="F34" s="155"/>
      <c r="G34" s="155"/>
      <c r="H34" s="155"/>
      <c r="I34" s="155"/>
      <c r="J34" s="155"/>
      <c r="K34" s="155"/>
      <c r="L34" s="155"/>
      <c r="M34" s="155"/>
      <c r="N34" s="8"/>
      <c r="O34" s="8"/>
      <c r="P34" s="8"/>
      <c r="Q34" s="8"/>
      <c r="R34" s="8"/>
      <c r="S34" s="8"/>
      <c r="T34" s="8"/>
      <c r="U34" s="8"/>
      <c r="V34" s="8"/>
      <c r="W34" s="8"/>
      <c r="X34" s="8"/>
      <c r="Y34" s="8"/>
      <c r="Z34" s="8"/>
    </row>
    <row r="35" spans="1:26" ht="12">
      <c r="A35" s="26" t="s">
        <v>130</v>
      </c>
      <c r="B35" s="27">
        <f aca="true" t="shared" si="0" ref="B35:G35">SUM(B36:B39)</f>
        <v>36006.1794</v>
      </c>
      <c r="C35" s="28">
        <f t="shared" si="0"/>
        <v>359</v>
      </c>
      <c r="D35" s="28">
        <f t="shared" si="0"/>
        <v>7510</v>
      </c>
      <c r="E35" s="28">
        <f t="shared" si="0"/>
        <v>139058</v>
      </c>
      <c r="F35" s="28">
        <f t="shared" si="0"/>
        <v>6185146</v>
      </c>
      <c r="G35" s="28">
        <f t="shared" si="0"/>
        <v>21683316</v>
      </c>
      <c r="H35" s="29">
        <f>G35/$G$35*100</f>
        <v>100</v>
      </c>
      <c r="I35" s="28">
        <f>SUM(I36:I39)</f>
        <v>11132513</v>
      </c>
      <c r="J35" s="28">
        <f>SUM(J36:J39)</f>
        <v>10550803</v>
      </c>
      <c r="K35" s="29">
        <f>I35/J35*100</f>
        <v>105.51341921558009</v>
      </c>
      <c r="L35" s="29">
        <f>G35/F35</f>
        <v>3.505708030174227</v>
      </c>
      <c r="M35" s="29">
        <f>G35/B35</f>
        <v>602.2109638213934</v>
      </c>
      <c r="N35" s="3"/>
      <c r="O35" s="3"/>
      <c r="P35" s="3"/>
      <c r="Q35" s="3"/>
      <c r="R35" s="3"/>
      <c r="S35" s="3"/>
      <c r="T35" s="3"/>
      <c r="U35" s="3"/>
      <c r="V35" s="3"/>
      <c r="W35" s="3"/>
      <c r="X35" s="3"/>
      <c r="Y35" s="3"/>
      <c r="Z35" s="3"/>
    </row>
    <row r="36" spans="1:26" ht="12">
      <c r="A36" s="66" t="s">
        <v>131</v>
      </c>
      <c r="B36" s="30">
        <f aca="true" t="shared" si="1" ref="B36:G36">SUM(B$29,B$24:B$25,B$8:B$11)</f>
        <v>7353.3939</v>
      </c>
      <c r="C36" s="31">
        <f t="shared" si="1"/>
        <v>89</v>
      </c>
      <c r="D36" s="31">
        <f t="shared" si="1"/>
        <v>2415</v>
      </c>
      <c r="E36" s="31">
        <f t="shared" si="1"/>
        <v>48970</v>
      </c>
      <c r="F36" s="31">
        <f t="shared" si="1"/>
        <v>2778885</v>
      </c>
      <c r="G36" s="32">
        <f t="shared" si="1"/>
        <v>9252993</v>
      </c>
      <c r="H36" s="33">
        <f>G36/$G$35*100</f>
        <v>42.67333003863431</v>
      </c>
      <c r="I36" s="31">
        <f>SUM(I$29,I$24:I$25,I$8:I$11)</f>
        <v>4702902</v>
      </c>
      <c r="J36" s="31">
        <f>SUM(J$29,J$24:J$25,J$8:J$11)</f>
        <v>4550091</v>
      </c>
      <c r="K36" s="33">
        <f>I36/J36*100</f>
        <v>103.35841634815654</v>
      </c>
      <c r="L36" s="33">
        <f>G36/F36</f>
        <v>3.329750241553717</v>
      </c>
      <c r="M36" s="33">
        <f>G36/B36</f>
        <v>1258.3295721449113</v>
      </c>
      <c r="N36" s="3"/>
      <c r="O36" s="3"/>
      <c r="P36" s="3"/>
      <c r="Q36" s="3"/>
      <c r="R36" s="3"/>
      <c r="S36" s="3"/>
      <c r="T36" s="3"/>
      <c r="U36" s="3"/>
      <c r="V36" s="3"/>
      <c r="W36" s="3"/>
      <c r="X36" s="3"/>
      <c r="Y36" s="3"/>
      <c r="Z36" s="3"/>
    </row>
    <row r="37" spans="1:26" ht="12">
      <c r="A37" s="67" t="s">
        <v>133</v>
      </c>
      <c r="B37" s="30">
        <f aca="true" t="shared" si="2" ref="B37:G37">SUM(B$26,B$12:B$16)</f>
        <v>10506.878799999999</v>
      </c>
      <c r="C37" s="31">
        <f t="shared" si="2"/>
        <v>106</v>
      </c>
      <c r="D37" s="31">
        <f t="shared" si="2"/>
        <v>2081</v>
      </c>
      <c r="E37" s="31">
        <f t="shared" si="2"/>
        <v>35108</v>
      </c>
      <c r="F37" s="31">
        <f t="shared" si="2"/>
        <v>1415986</v>
      </c>
      <c r="G37" s="32">
        <f t="shared" si="2"/>
        <v>5506430</v>
      </c>
      <c r="H37" s="33">
        <f>G37/$G$35*100</f>
        <v>25.394778178761957</v>
      </c>
      <c r="I37" s="31">
        <f>SUM(I$26,I$12:I$16)</f>
        <v>2844133</v>
      </c>
      <c r="J37" s="31">
        <f>SUM(J$26,J$12:J$16)</f>
        <v>2662297</v>
      </c>
      <c r="K37" s="33">
        <f>I37/J37*100</f>
        <v>106.8300418773713</v>
      </c>
      <c r="L37" s="33">
        <f>G37/F37</f>
        <v>3.888760199606493</v>
      </c>
      <c r="M37" s="33">
        <f>G37/B37</f>
        <v>524.0785684136758</v>
      </c>
      <c r="N37" s="3"/>
      <c r="O37" s="3"/>
      <c r="P37" s="3"/>
      <c r="Q37" s="3"/>
      <c r="R37" s="3"/>
      <c r="S37" s="3"/>
      <c r="T37" s="3"/>
      <c r="U37" s="3"/>
      <c r="V37" s="3"/>
      <c r="W37" s="3"/>
      <c r="X37" s="3"/>
      <c r="Y37" s="3"/>
      <c r="Z37" s="3"/>
    </row>
    <row r="38" spans="1:26" ht="12">
      <c r="A38" s="67" t="s">
        <v>132</v>
      </c>
      <c r="B38" s="30">
        <f aca="true" t="shared" si="3" ref="B38:G38">SUM(B$27:B$28,B$30,B$17:B$20,B$23)</f>
        <v>10002.0827</v>
      </c>
      <c r="C38" s="31">
        <f t="shared" si="3"/>
        <v>135</v>
      </c>
      <c r="D38" s="31">
        <f t="shared" si="3"/>
        <v>2695</v>
      </c>
      <c r="E38" s="31">
        <f t="shared" si="3"/>
        <v>48698</v>
      </c>
      <c r="F38" s="31">
        <f t="shared" si="3"/>
        <v>1818940</v>
      </c>
      <c r="G38" s="32">
        <f t="shared" si="3"/>
        <v>6312814</v>
      </c>
      <c r="H38" s="33">
        <f>G38/$G$35*100</f>
        <v>29.113692758063387</v>
      </c>
      <c r="I38" s="31">
        <f>SUM(I$27:I$28,I$30,I$17:I$20,I$23)</f>
        <v>3258354</v>
      </c>
      <c r="J38" s="31">
        <f>SUM(J$27:J$28,J$30,J$17:J$20,J$23)</f>
        <v>3054460</v>
      </c>
      <c r="K38" s="33">
        <f>I38/J38*100</f>
        <v>106.67528793960308</v>
      </c>
      <c r="L38" s="33">
        <f>G38/F38</f>
        <v>3.4706004596083435</v>
      </c>
      <c r="M38" s="33">
        <f>G38/B38</f>
        <v>631.1499503998301</v>
      </c>
      <c r="N38" s="3"/>
      <c r="O38" s="3"/>
      <c r="P38" s="3"/>
      <c r="Q38" s="3"/>
      <c r="R38" s="3"/>
      <c r="S38" s="3"/>
      <c r="T38" s="3"/>
      <c r="U38" s="3"/>
      <c r="V38" s="3"/>
      <c r="W38" s="3"/>
      <c r="X38" s="3"/>
      <c r="Y38" s="3"/>
      <c r="Z38" s="3"/>
    </row>
    <row r="39" spans="1:26" ht="12">
      <c r="A39" s="67" t="s">
        <v>135</v>
      </c>
      <c r="B39" s="34">
        <f aca="true" t="shared" si="4" ref="B39:G39">SUM(B$21:B$22)</f>
        <v>8143.824</v>
      </c>
      <c r="C39" s="35">
        <f t="shared" si="4"/>
        <v>29</v>
      </c>
      <c r="D39" s="35">
        <f t="shared" si="4"/>
        <v>319</v>
      </c>
      <c r="E39" s="35">
        <f t="shared" si="4"/>
        <v>6282</v>
      </c>
      <c r="F39" s="35">
        <f t="shared" si="4"/>
        <v>171335</v>
      </c>
      <c r="G39" s="36">
        <f t="shared" si="4"/>
        <v>611079</v>
      </c>
      <c r="H39" s="33">
        <f>G39/$G$35*100</f>
        <v>2.8181990245403425</v>
      </c>
      <c r="I39" s="35">
        <f>SUM(I$21:I$22)</f>
        <v>327124</v>
      </c>
      <c r="J39" s="35">
        <f>SUM(J$21:J$22)</f>
        <v>283955</v>
      </c>
      <c r="K39" s="33">
        <f>I39/J39*100</f>
        <v>115.20276100086282</v>
      </c>
      <c r="L39" s="33">
        <f>G39/F39</f>
        <v>3.56657425511425</v>
      </c>
      <c r="M39" s="33">
        <f>G39/B39</f>
        <v>75.03587995025433</v>
      </c>
      <c r="N39" s="3"/>
      <c r="O39" s="3"/>
      <c r="P39" s="3"/>
      <c r="Q39" s="3"/>
      <c r="R39" s="3"/>
      <c r="S39" s="3"/>
      <c r="T39" s="3"/>
      <c r="U39" s="3"/>
      <c r="V39" s="3"/>
      <c r="W39" s="3"/>
      <c r="X39" s="3"/>
      <c r="Y39" s="3"/>
      <c r="Z39" s="3"/>
    </row>
    <row r="40" spans="1:26" ht="12">
      <c r="A40" s="14" t="s">
        <v>23</v>
      </c>
      <c r="B40" s="3"/>
      <c r="C40" s="3"/>
      <c r="D40" s="3"/>
      <c r="E40" s="3"/>
      <c r="F40" s="3"/>
      <c r="G40" s="3"/>
      <c r="H40" s="3"/>
      <c r="I40" s="3"/>
      <c r="J40" s="3"/>
      <c r="K40" s="3"/>
      <c r="L40" s="3"/>
      <c r="M40" s="3"/>
      <c r="N40" s="3"/>
      <c r="O40" s="3"/>
      <c r="P40" s="3"/>
      <c r="Q40" s="3"/>
      <c r="R40" s="3"/>
      <c r="S40" s="3"/>
      <c r="T40" s="3"/>
      <c r="U40" s="3"/>
      <c r="V40" s="3"/>
      <c r="W40" s="3"/>
      <c r="X40" s="3"/>
      <c r="Y40" s="3"/>
      <c r="Z40" s="3"/>
    </row>
    <row r="41" spans="1:26" ht="12">
      <c r="A41" s="14" t="s">
        <v>24</v>
      </c>
      <c r="B41" s="3"/>
      <c r="C41" s="3"/>
      <c r="D41" s="3"/>
      <c r="E41" s="3"/>
      <c r="F41" s="3"/>
      <c r="G41" s="3"/>
      <c r="H41" s="3"/>
      <c r="I41" s="3"/>
      <c r="J41" s="3"/>
      <c r="K41" s="3"/>
      <c r="L41" s="3"/>
      <c r="M41" s="3"/>
      <c r="N41" s="3"/>
      <c r="O41" s="3"/>
      <c r="P41" s="3"/>
      <c r="Q41" s="3"/>
      <c r="R41" s="3"/>
      <c r="S41" s="3"/>
      <c r="T41" s="3"/>
      <c r="U41" s="3"/>
      <c r="V41" s="3"/>
      <c r="W41" s="3"/>
      <c r="X41" s="3"/>
      <c r="Y41" s="3"/>
      <c r="Z41" s="3"/>
    </row>
    <row r="42" spans="1:26" ht="12">
      <c r="A42" s="14" t="s">
        <v>25</v>
      </c>
      <c r="B42" s="3"/>
      <c r="C42" s="3"/>
      <c r="D42" s="3"/>
      <c r="E42" s="3"/>
      <c r="F42" s="3"/>
      <c r="G42" s="3"/>
      <c r="H42" s="3"/>
      <c r="I42" s="3"/>
      <c r="J42" s="3"/>
      <c r="K42" s="3"/>
      <c r="L42" s="3"/>
      <c r="M42" s="3"/>
      <c r="N42" s="3"/>
      <c r="O42" s="3"/>
      <c r="P42" s="3"/>
      <c r="Q42" s="3"/>
      <c r="R42" s="3"/>
      <c r="S42" s="3"/>
      <c r="T42" s="3"/>
      <c r="U42" s="3"/>
      <c r="V42" s="3"/>
      <c r="W42" s="3"/>
      <c r="X42" s="3"/>
      <c r="Y42" s="3"/>
      <c r="Z42" s="3"/>
    </row>
    <row r="43" spans="1:26" ht="12">
      <c r="A43" s="14" t="s">
        <v>26</v>
      </c>
      <c r="B43" s="3"/>
      <c r="C43" s="3"/>
      <c r="D43" s="3"/>
      <c r="E43" s="3"/>
      <c r="F43" s="3"/>
      <c r="G43" s="3"/>
      <c r="H43" s="3"/>
      <c r="I43" s="3"/>
      <c r="J43" s="3"/>
      <c r="K43" s="3"/>
      <c r="L43" s="3"/>
      <c r="M43" s="3"/>
      <c r="N43" s="3"/>
      <c r="O43" s="3"/>
      <c r="P43" s="3"/>
      <c r="Q43" s="3"/>
      <c r="R43" s="3"/>
      <c r="S43" s="3"/>
      <c r="T43" s="3"/>
      <c r="U43" s="3"/>
      <c r="V43" s="3"/>
      <c r="W43" s="3"/>
      <c r="X43" s="3"/>
      <c r="Y43" s="3"/>
      <c r="Z43" s="3"/>
    </row>
    <row r="44" spans="1:26" s="44" customFormat="1" ht="12">
      <c r="A44" s="108" t="s">
        <v>598</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2:41" ht="12">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row>
    <row r="46" spans="2:41" ht="12">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row>
    <row r="47" spans="2:41" ht="1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row>
    <row r="48" spans="2:41" ht="1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row>
    <row r="49" spans="2:41" ht="1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row>
    <row r="50" spans="2:41" ht="1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row>
    <row r="51" spans="2:41" ht="1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row>
    <row r="52" spans="2:41" ht="12">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row>
    <row r="53" spans="2:41" ht="12">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row>
    <row r="54" spans="2:41" ht="1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row>
    <row r="55" spans="2:41" ht="12">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row>
    <row r="56" spans="2:41" ht="1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row>
    <row r="57" spans="2:41" ht="12">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row>
    <row r="58" spans="2:41" ht="12">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row>
    <row r="59" spans="2:41" ht="12">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row>
    <row r="60" spans="2:41" ht="12">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row>
    <row r="61" spans="2:41" ht="1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row>
    <row r="62" spans="2:41" ht="12">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row>
    <row r="63" spans="2:41" ht="12">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row>
  </sheetData>
  <sheetProtection/>
  <mergeCells count="3">
    <mergeCell ref="A34:M34"/>
    <mergeCell ref="A1:M1"/>
    <mergeCell ref="A2:M2"/>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26.xml><?xml version="1.0" encoding="utf-8"?>
<worksheet xmlns="http://schemas.openxmlformats.org/spreadsheetml/2006/main" xmlns:r="http://schemas.openxmlformats.org/officeDocument/2006/relationships">
  <dimension ref="A1:AO63"/>
  <sheetViews>
    <sheetView zoomScalePageLayoutView="0" workbookViewId="0" topLeftCell="A1">
      <selection activeCell="A2" sqref="A2:M2"/>
    </sheetView>
  </sheetViews>
  <sheetFormatPr defaultColWidth="9.33203125" defaultRowHeight="12"/>
  <cols>
    <col min="1" max="1" width="25.33203125" style="14" customWidth="1"/>
    <col min="2" max="2" width="11.16015625" style="0" customWidth="1"/>
    <col min="3" max="3" width="14.16015625" style="0" customWidth="1"/>
    <col min="4" max="4" width="6.66015625" style="0" customWidth="1"/>
    <col min="5" max="6" width="9.66015625" style="0" customWidth="1"/>
    <col min="7" max="7" width="10.5" style="0" customWidth="1"/>
    <col min="8" max="8" width="10.66015625" style="0" customWidth="1"/>
    <col min="9" max="9" width="10.5" style="0" customWidth="1"/>
    <col min="10" max="10" width="10.16015625" style="0" customWidth="1"/>
    <col min="11" max="11" width="13" style="0" customWidth="1"/>
    <col min="12" max="12" width="18.66015625" style="0" customWidth="1"/>
    <col min="13" max="13" width="17.16015625" style="0" customWidth="1"/>
  </cols>
  <sheetData>
    <row r="1" spans="1:13" s="50" customFormat="1" ht="24.75" customHeight="1">
      <c r="A1" s="147" t="s">
        <v>142</v>
      </c>
      <c r="B1" s="147"/>
      <c r="C1" s="147"/>
      <c r="D1" s="147"/>
      <c r="E1" s="147"/>
      <c r="F1" s="147"/>
      <c r="G1" s="147"/>
      <c r="H1" s="147"/>
      <c r="I1" s="147"/>
      <c r="J1" s="147"/>
      <c r="K1" s="147"/>
      <c r="L1" s="147"/>
      <c r="M1" s="147"/>
    </row>
    <row r="2" spans="1:13" s="50" customFormat="1" ht="12" customHeight="1">
      <c r="A2" s="148" t="s">
        <v>175</v>
      </c>
      <c r="B2" s="154"/>
      <c r="C2" s="154"/>
      <c r="D2" s="154"/>
      <c r="E2" s="154"/>
      <c r="F2" s="154"/>
      <c r="G2" s="154"/>
      <c r="H2" s="154"/>
      <c r="I2" s="154"/>
      <c r="J2" s="154"/>
      <c r="K2" s="154"/>
      <c r="L2" s="154"/>
      <c r="M2" s="154"/>
    </row>
    <row r="3" spans="1:13" s="1" customFormat="1" ht="38.25" customHeight="1">
      <c r="A3" s="55" t="s">
        <v>11</v>
      </c>
      <c r="B3" s="55" t="s">
        <v>0</v>
      </c>
      <c r="C3" s="56" t="s">
        <v>1</v>
      </c>
      <c r="D3" s="56" t="s">
        <v>2</v>
      </c>
      <c r="E3" s="114" t="s">
        <v>594</v>
      </c>
      <c r="F3" s="55" t="s">
        <v>3</v>
      </c>
      <c r="G3" s="55" t="s">
        <v>4</v>
      </c>
      <c r="H3" s="55" t="s">
        <v>5</v>
      </c>
      <c r="I3" s="55" t="s">
        <v>6</v>
      </c>
      <c r="J3" s="55" t="s">
        <v>7</v>
      </c>
      <c r="K3" s="56" t="s">
        <v>8</v>
      </c>
      <c r="L3" s="56" t="s">
        <v>9</v>
      </c>
      <c r="M3" s="56" t="s">
        <v>10</v>
      </c>
    </row>
    <row r="4" spans="1:13" s="59" customFormat="1" ht="35.25" customHeight="1">
      <c r="A4" s="58" t="s">
        <v>128</v>
      </c>
      <c r="B4" s="58" t="s">
        <v>171</v>
      </c>
      <c r="C4" s="58" t="s">
        <v>80</v>
      </c>
      <c r="D4" s="58" t="s">
        <v>81</v>
      </c>
      <c r="E4" s="115" t="s">
        <v>600</v>
      </c>
      <c r="F4" s="58" t="s">
        <v>82</v>
      </c>
      <c r="G4" s="58" t="s">
        <v>83</v>
      </c>
      <c r="H4" s="72" t="s">
        <v>286</v>
      </c>
      <c r="I4" s="58" t="s">
        <v>85</v>
      </c>
      <c r="J4" s="58" t="s">
        <v>86</v>
      </c>
      <c r="K4" s="58" t="s">
        <v>87</v>
      </c>
      <c r="L4" s="52" t="s">
        <v>289</v>
      </c>
      <c r="M4" s="58" t="s">
        <v>172</v>
      </c>
    </row>
    <row r="5" spans="1:13" s="15" customFormat="1" ht="18" customHeight="1">
      <c r="A5" s="4" t="s">
        <v>124</v>
      </c>
      <c r="B5" s="5">
        <v>36181.8718</v>
      </c>
      <c r="C5" s="6">
        <v>369</v>
      </c>
      <c r="D5" s="6">
        <v>7569</v>
      </c>
      <c r="E5" s="6">
        <v>139125</v>
      </c>
      <c r="F5" s="6">
        <v>6021783</v>
      </c>
      <c r="G5" s="6">
        <v>21525433</v>
      </c>
      <c r="H5" s="7">
        <v>100</v>
      </c>
      <c r="I5" s="6">
        <v>11065798</v>
      </c>
      <c r="J5" s="6">
        <v>10459635</v>
      </c>
      <c r="K5" s="7">
        <v>105.8</v>
      </c>
      <c r="L5" s="7">
        <v>3.57</v>
      </c>
      <c r="M5" s="7">
        <v>594.92</v>
      </c>
    </row>
    <row r="6" spans="1:41" s="17" customFormat="1" ht="12">
      <c r="A6" s="64" t="s">
        <v>125</v>
      </c>
      <c r="B6" s="23">
        <v>36000.0158</v>
      </c>
      <c r="C6" s="24">
        <v>359</v>
      </c>
      <c r="D6" s="24">
        <v>7510</v>
      </c>
      <c r="E6" s="24">
        <v>138260</v>
      </c>
      <c r="F6" s="24">
        <v>6007469</v>
      </c>
      <c r="G6" s="24">
        <v>21471448</v>
      </c>
      <c r="H6" s="25">
        <v>99.75</v>
      </c>
      <c r="I6" s="24">
        <v>11037263</v>
      </c>
      <c r="J6" s="24">
        <v>10434185</v>
      </c>
      <c r="K6" s="25">
        <v>105.78</v>
      </c>
      <c r="L6" s="25">
        <v>3.57</v>
      </c>
      <c r="M6" s="25">
        <v>596.43</v>
      </c>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row>
    <row r="7" spans="1:41" s="17" customFormat="1" ht="12">
      <c r="A7" s="64" t="s">
        <v>169</v>
      </c>
      <c r="B7" s="23">
        <v>35574.6132</v>
      </c>
      <c r="C7" s="24">
        <v>336</v>
      </c>
      <c r="D7" s="24">
        <v>6609</v>
      </c>
      <c r="E7" s="24">
        <v>119061</v>
      </c>
      <c r="F7" s="24">
        <v>4717805</v>
      </c>
      <c r="G7" s="24">
        <v>17432453</v>
      </c>
      <c r="H7" s="25">
        <v>80.99</v>
      </c>
      <c r="I7" s="24">
        <v>9005201</v>
      </c>
      <c r="J7" s="24">
        <v>8427252</v>
      </c>
      <c r="K7" s="25">
        <v>106.86</v>
      </c>
      <c r="L7" s="25">
        <v>3.7</v>
      </c>
      <c r="M7" s="25">
        <v>490.03</v>
      </c>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row>
    <row r="8" spans="1:41" ht="12">
      <c r="A8" s="54" t="s">
        <v>143</v>
      </c>
      <c r="B8" s="10">
        <v>2052.5667</v>
      </c>
      <c r="C8" s="11">
        <v>29</v>
      </c>
      <c r="D8" s="11">
        <v>942</v>
      </c>
      <c r="E8" s="11">
        <v>18487</v>
      </c>
      <c r="F8" s="11">
        <v>987309</v>
      </c>
      <c r="G8" s="11">
        <v>3355299</v>
      </c>
      <c r="H8" s="12">
        <v>15.59</v>
      </c>
      <c r="I8" s="11">
        <v>1702431</v>
      </c>
      <c r="J8" s="11">
        <v>1652868</v>
      </c>
      <c r="K8" s="12">
        <v>103</v>
      </c>
      <c r="L8" s="12">
        <v>3.4</v>
      </c>
      <c r="M8" s="12">
        <v>1634.68</v>
      </c>
      <c r="N8" s="3"/>
      <c r="O8" s="3"/>
      <c r="P8" s="3"/>
      <c r="Q8" s="3"/>
      <c r="R8" s="3"/>
      <c r="S8" s="3"/>
      <c r="T8" s="3"/>
      <c r="U8" s="3"/>
      <c r="V8" s="3"/>
      <c r="W8" s="3"/>
      <c r="X8" s="3"/>
      <c r="Y8" s="3"/>
      <c r="Z8" s="3"/>
      <c r="AA8" s="3"/>
      <c r="AB8" s="3"/>
      <c r="AC8" s="3"/>
      <c r="AD8" s="3"/>
      <c r="AE8" s="3"/>
      <c r="AF8" s="3"/>
      <c r="AG8" s="3"/>
      <c r="AH8" s="3"/>
      <c r="AI8" s="3"/>
      <c r="AJ8" s="3"/>
      <c r="AK8" s="3"/>
      <c r="AL8" s="3"/>
      <c r="AM8" s="3"/>
      <c r="AN8" s="3"/>
      <c r="AO8" s="3"/>
    </row>
    <row r="9" spans="1:41" ht="12">
      <c r="A9" s="54" t="s">
        <v>144</v>
      </c>
      <c r="B9" s="10">
        <v>2137.4615</v>
      </c>
      <c r="C9" s="11">
        <v>12</v>
      </c>
      <c r="D9" s="11">
        <v>235</v>
      </c>
      <c r="E9" s="11">
        <v>3635</v>
      </c>
      <c r="F9" s="11">
        <v>120022</v>
      </c>
      <c r="G9" s="11">
        <v>465120</v>
      </c>
      <c r="H9" s="12">
        <v>2.16</v>
      </c>
      <c r="I9" s="11">
        <v>241321</v>
      </c>
      <c r="J9" s="11">
        <v>223799</v>
      </c>
      <c r="K9" s="12">
        <v>107.83</v>
      </c>
      <c r="L9" s="12">
        <v>3.88</v>
      </c>
      <c r="M9" s="12">
        <v>217.6</v>
      </c>
      <c r="N9" s="3"/>
      <c r="O9" s="3"/>
      <c r="P9" s="3"/>
      <c r="Q9" s="3"/>
      <c r="R9" s="3"/>
      <c r="S9" s="3"/>
      <c r="T9" s="3"/>
      <c r="U9" s="3"/>
      <c r="V9" s="3"/>
      <c r="W9" s="3"/>
      <c r="X9" s="3"/>
      <c r="Y9" s="3"/>
      <c r="Z9" s="3"/>
      <c r="AA9" s="3"/>
      <c r="AB9" s="3"/>
      <c r="AC9" s="3"/>
      <c r="AD9" s="3"/>
      <c r="AE9" s="3"/>
      <c r="AF9" s="3"/>
      <c r="AG9" s="3"/>
      <c r="AH9" s="3"/>
      <c r="AI9" s="3"/>
      <c r="AJ9" s="3"/>
      <c r="AK9" s="3"/>
      <c r="AL9" s="3"/>
      <c r="AM9" s="3"/>
      <c r="AN9" s="3"/>
      <c r="AO9" s="3"/>
    </row>
    <row r="10" spans="1:41" ht="12">
      <c r="A10" s="54" t="s">
        <v>145</v>
      </c>
      <c r="B10" s="10">
        <v>1220.954</v>
      </c>
      <c r="C10" s="11">
        <v>13</v>
      </c>
      <c r="D10" s="11">
        <v>369</v>
      </c>
      <c r="E10" s="11">
        <v>8911</v>
      </c>
      <c r="F10" s="11">
        <v>426949</v>
      </c>
      <c r="G10" s="11">
        <v>1570456</v>
      </c>
      <c r="H10" s="12">
        <v>7.3</v>
      </c>
      <c r="I10" s="11">
        <v>812797</v>
      </c>
      <c r="J10" s="11">
        <v>757659</v>
      </c>
      <c r="K10" s="12">
        <v>107.28</v>
      </c>
      <c r="L10" s="12">
        <v>3.68</v>
      </c>
      <c r="M10" s="12">
        <v>1286.25</v>
      </c>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row>
    <row r="11" spans="1:41" ht="12">
      <c r="A11" s="54" t="s">
        <v>146</v>
      </c>
      <c r="B11" s="10">
        <v>1427.5931</v>
      </c>
      <c r="C11" s="11">
        <v>13</v>
      </c>
      <c r="D11" s="11">
        <v>175</v>
      </c>
      <c r="E11" s="11">
        <v>2842</v>
      </c>
      <c r="F11" s="11">
        <v>100801</v>
      </c>
      <c r="G11" s="11">
        <v>414932</v>
      </c>
      <c r="H11" s="12">
        <v>1.93</v>
      </c>
      <c r="I11" s="11">
        <v>218466</v>
      </c>
      <c r="J11" s="11">
        <v>196466</v>
      </c>
      <c r="K11" s="12">
        <v>111.2</v>
      </c>
      <c r="L11" s="12">
        <v>4.12</v>
      </c>
      <c r="M11" s="12">
        <v>290.65</v>
      </c>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row>
    <row r="12" spans="1:41" ht="12">
      <c r="A12" s="54" t="s">
        <v>147</v>
      </c>
      <c r="B12" s="10">
        <v>1820.3149</v>
      </c>
      <c r="C12" s="11">
        <v>18</v>
      </c>
      <c r="D12" s="11">
        <v>259</v>
      </c>
      <c r="E12" s="11">
        <v>4318</v>
      </c>
      <c r="F12" s="11">
        <v>133687</v>
      </c>
      <c r="G12" s="11">
        <v>560099</v>
      </c>
      <c r="H12" s="12">
        <v>2.6</v>
      </c>
      <c r="I12" s="11">
        <v>294634</v>
      </c>
      <c r="J12" s="11">
        <v>265465</v>
      </c>
      <c r="K12" s="12">
        <v>110.99</v>
      </c>
      <c r="L12" s="12">
        <v>4.19</v>
      </c>
      <c r="M12" s="12">
        <v>307.69</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row>
    <row r="13" spans="1:41" ht="12">
      <c r="A13" s="54" t="s">
        <v>148</v>
      </c>
      <c r="B13" s="10">
        <v>2051.4712</v>
      </c>
      <c r="C13" s="11">
        <v>21</v>
      </c>
      <c r="D13" s="11">
        <v>372</v>
      </c>
      <c r="E13" s="11">
        <v>6719</v>
      </c>
      <c r="F13" s="11">
        <v>358604</v>
      </c>
      <c r="G13" s="11">
        <v>1427378</v>
      </c>
      <c r="H13" s="12">
        <v>6.63</v>
      </c>
      <c r="I13" s="11">
        <v>734341</v>
      </c>
      <c r="J13" s="11">
        <v>693037</v>
      </c>
      <c r="K13" s="12">
        <v>105.96</v>
      </c>
      <c r="L13" s="12">
        <v>3.98</v>
      </c>
      <c r="M13" s="12">
        <v>695.78</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row>
    <row r="14" spans="1:41" ht="12">
      <c r="A14" s="54" t="s">
        <v>149</v>
      </c>
      <c r="B14" s="10">
        <v>1074.396</v>
      </c>
      <c r="C14" s="11">
        <v>26</v>
      </c>
      <c r="D14" s="11">
        <v>583</v>
      </c>
      <c r="E14" s="11">
        <v>8614</v>
      </c>
      <c r="F14" s="11">
        <v>294788</v>
      </c>
      <c r="G14" s="11">
        <v>1292482</v>
      </c>
      <c r="H14" s="12">
        <v>6</v>
      </c>
      <c r="I14" s="11">
        <v>670582</v>
      </c>
      <c r="J14" s="11">
        <v>621900</v>
      </c>
      <c r="K14" s="12">
        <v>107.83</v>
      </c>
      <c r="L14" s="12">
        <v>4.38</v>
      </c>
      <c r="M14" s="12">
        <v>1202.98</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row>
    <row r="15" spans="1:41" ht="12">
      <c r="A15" s="54" t="s">
        <v>150</v>
      </c>
      <c r="B15" s="10">
        <v>4106.436</v>
      </c>
      <c r="C15" s="11">
        <v>13</v>
      </c>
      <c r="D15" s="11">
        <v>260</v>
      </c>
      <c r="E15" s="11">
        <v>4198</v>
      </c>
      <c r="F15" s="11">
        <v>138764</v>
      </c>
      <c r="G15" s="11">
        <v>545667</v>
      </c>
      <c r="H15" s="12">
        <v>2.53</v>
      </c>
      <c r="I15" s="11">
        <v>285751</v>
      </c>
      <c r="J15" s="11">
        <v>259916</v>
      </c>
      <c r="K15" s="12">
        <v>109.94</v>
      </c>
      <c r="L15" s="12">
        <v>3.93</v>
      </c>
      <c r="M15" s="12">
        <v>132.88</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row>
    <row r="16" spans="1:41" ht="12">
      <c r="A16" s="54" t="s">
        <v>151</v>
      </c>
      <c r="B16" s="10">
        <v>1290.8351</v>
      </c>
      <c r="C16" s="11">
        <v>20</v>
      </c>
      <c r="D16" s="11">
        <v>384</v>
      </c>
      <c r="E16" s="11">
        <v>6113</v>
      </c>
      <c r="F16" s="11">
        <v>188123</v>
      </c>
      <c r="G16" s="11">
        <v>752427</v>
      </c>
      <c r="H16" s="12">
        <v>3.5</v>
      </c>
      <c r="I16" s="11">
        <v>397241</v>
      </c>
      <c r="J16" s="11">
        <v>355186</v>
      </c>
      <c r="K16" s="12">
        <v>111.84</v>
      </c>
      <c r="L16" s="12">
        <v>4</v>
      </c>
      <c r="M16" s="12">
        <v>582.9</v>
      </c>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row>
    <row r="17" spans="1:41" ht="12">
      <c r="A17" s="54" t="s">
        <v>152</v>
      </c>
      <c r="B17" s="10">
        <v>1901.6725</v>
      </c>
      <c r="C17" s="11">
        <v>18</v>
      </c>
      <c r="D17" s="11">
        <v>357</v>
      </c>
      <c r="E17" s="11">
        <v>5231</v>
      </c>
      <c r="F17" s="11">
        <v>144175</v>
      </c>
      <c r="G17" s="11">
        <v>565700</v>
      </c>
      <c r="H17" s="12">
        <v>2.63</v>
      </c>
      <c r="I17" s="11">
        <v>298928</v>
      </c>
      <c r="J17" s="11">
        <v>266772</v>
      </c>
      <c r="K17" s="12">
        <v>112.05</v>
      </c>
      <c r="L17" s="12">
        <v>3.92</v>
      </c>
      <c r="M17" s="12">
        <v>297.47</v>
      </c>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row>
    <row r="18" spans="1:41" ht="12">
      <c r="A18" s="54" t="s">
        <v>153</v>
      </c>
      <c r="B18" s="10">
        <v>2016.0075</v>
      </c>
      <c r="C18" s="11">
        <v>31</v>
      </c>
      <c r="D18" s="11">
        <v>529</v>
      </c>
      <c r="E18" s="11">
        <v>9394</v>
      </c>
      <c r="F18" s="11">
        <v>299277</v>
      </c>
      <c r="G18" s="11">
        <v>1088986</v>
      </c>
      <c r="H18" s="12">
        <v>5.06</v>
      </c>
      <c r="I18" s="11">
        <v>564479</v>
      </c>
      <c r="J18" s="11">
        <v>524507</v>
      </c>
      <c r="K18" s="12">
        <v>107.62</v>
      </c>
      <c r="L18" s="12">
        <v>3.64</v>
      </c>
      <c r="M18" s="12">
        <v>540.17</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row>
    <row r="19" spans="1:41" ht="12">
      <c r="A19" s="54" t="s">
        <v>154</v>
      </c>
      <c r="B19" s="10">
        <v>2792.6642</v>
      </c>
      <c r="C19" s="11">
        <v>27</v>
      </c>
      <c r="D19" s="11">
        <v>415</v>
      </c>
      <c r="E19" s="11">
        <v>8805</v>
      </c>
      <c r="F19" s="11">
        <v>341605</v>
      </c>
      <c r="G19" s="11">
        <v>1208128</v>
      </c>
      <c r="H19" s="12">
        <v>5.61</v>
      </c>
      <c r="I19" s="11">
        <v>629251</v>
      </c>
      <c r="J19" s="11">
        <v>578877</v>
      </c>
      <c r="K19" s="12">
        <v>108.7</v>
      </c>
      <c r="L19" s="12">
        <v>3.54</v>
      </c>
      <c r="M19" s="12">
        <v>432.61</v>
      </c>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row>
    <row r="20" spans="1:41" ht="12">
      <c r="A20" s="54" t="s">
        <v>155</v>
      </c>
      <c r="B20" s="10">
        <v>2775.6003</v>
      </c>
      <c r="C20" s="11">
        <v>33</v>
      </c>
      <c r="D20" s="11">
        <v>465</v>
      </c>
      <c r="E20" s="11">
        <v>7530</v>
      </c>
      <c r="F20" s="11">
        <v>234270</v>
      </c>
      <c r="G20" s="11">
        <v>912850</v>
      </c>
      <c r="H20" s="12">
        <v>4.24</v>
      </c>
      <c r="I20" s="11">
        <v>477897</v>
      </c>
      <c r="J20" s="11">
        <v>434953</v>
      </c>
      <c r="K20" s="12">
        <v>109.87</v>
      </c>
      <c r="L20" s="12">
        <v>3.9</v>
      </c>
      <c r="M20" s="12">
        <v>328.88</v>
      </c>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row>
    <row r="21" spans="1:41" ht="12">
      <c r="A21" s="54" t="s">
        <v>156</v>
      </c>
      <c r="B21" s="10">
        <v>3515.2526</v>
      </c>
      <c r="C21" s="11">
        <v>16</v>
      </c>
      <c r="D21" s="11">
        <v>147</v>
      </c>
      <c r="E21" s="11">
        <v>2860</v>
      </c>
      <c r="F21" s="11">
        <v>68882</v>
      </c>
      <c r="G21" s="11">
        <v>253831</v>
      </c>
      <c r="H21" s="12">
        <v>1.18</v>
      </c>
      <c r="I21" s="11">
        <v>137326</v>
      </c>
      <c r="J21" s="11">
        <v>116505</v>
      </c>
      <c r="K21" s="12">
        <v>117.87</v>
      </c>
      <c r="L21" s="12">
        <v>3.69</v>
      </c>
      <c r="M21" s="12">
        <v>72.21</v>
      </c>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row>
    <row r="22" spans="1:41" s="17" customFormat="1" ht="12">
      <c r="A22" s="54" t="s">
        <v>157</v>
      </c>
      <c r="B22" s="10">
        <v>4628.5714</v>
      </c>
      <c r="C22" s="11">
        <v>13</v>
      </c>
      <c r="D22" s="11">
        <v>172</v>
      </c>
      <c r="E22" s="11">
        <v>3566</v>
      </c>
      <c r="F22" s="11">
        <v>98671</v>
      </c>
      <c r="G22" s="11">
        <v>358660</v>
      </c>
      <c r="H22" s="12">
        <v>1.67</v>
      </c>
      <c r="I22" s="11">
        <v>191507</v>
      </c>
      <c r="J22" s="11">
        <v>167153</v>
      </c>
      <c r="K22" s="12">
        <v>114.57</v>
      </c>
      <c r="L22" s="12">
        <v>3.63</v>
      </c>
      <c r="M22" s="12">
        <v>77.49</v>
      </c>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row>
    <row r="23" spans="1:41" ht="12">
      <c r="A23" s="54" t="s">
        <v>158</v>
      </c>
      <c r="B23" s="10">
        <v>126.8641</v>
      </c>
      <c r="C23" s="11">
        <v>6</v>
      </c>
      <c r="D23" s="11">
        <v>97</v>
      </c>
      <c r="E23" s="11">
        <v>1400</v>
      </c>
      <c r="F23" s="11">
        <v>25605</v>
      </c>
      <c r="G23" s="11">
        <v>90087</v>
      </c>
      <c r="H23" s="12">
        <v>0.42</v>
      </c>
      <c r="I23" s="11">
        <v>47341</v>
      </c>
      <c r="J23" s="11">
        <v>42746</v>
      </c>
      <c r="K23" s="12">
        <v>110.75</v>
      </c>
      <c r="L23" s="12">
        <v>3.52</v>
      </c>
      <c r="M23" s="12">
        <v>710.11</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row>
    <row r="24" spans="1:41" ht="12">
      <c r="A24" s="54" t="s">
        <v>159</v>
      </c>
      <c r="B24" s="10">
        <v>132.7589</v>
      </c>
      <c r="C24" s="11">
        <v>7</v>
      </c>
      <c r="D24" s="11">
        <v>144</v>
      </c>
      <c r="E24" s="11">
        <v>2878</v>
      </c>
      <c r="F24" s="11">
        <v>111965</v>
      </c>
      <c r="G24" s="11">
        <v>374199</v>
      </c>
      <c r="H24" s="12">
        <v>1.74</v>
      </c>
      <c r="I24" s="11">
        <v>193213</v>
      </c>
      <c r="J24" s="11">
        <v>180986</v>
      </c>
      <c r="K24" s="12">
        <v>106.76</v>
      </c>
      <c r="L24" s="12">
        <v>3.34</v>
      </c>
      <c r="M24" s="12">
        <v>2818.64</v>
      </c>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row>
    <row r="25" spans="1:41" ht="12">
      <c r="A25" s="54" t="s">
        <v>160</v>
      </c>
      <c r="B25" s="10">
        <v>104.0964</v>
      </c>
      <c r="C25" s="11">
        <v>3</v>
      </c>
      <c r="D25" s="11">
        <v>115</v>
      </c>
      <c r="E25" s="11">
        <v>1902</v>
      </c>
      <c r="F25" s="11">
        <v>96887</v>
      </c>
      <c r="G25" s="11">
        <v>345954</v>
      </c>
      <c r="H25" s="12">
        <v>1.61</v>
      </c>
      <c r="I25" s="11">
        <v>177776</v>
      </c>
      <c r="J25" s="11">
        <v>168178</v>
      </c>
      <c r="K25" s="12">
        <v>105.71</v>
      </c>
      <c r="L25" s="12">
        <v>3.57</v>
      </c>
      <c r="M25" s="12">
        <v>3323.4</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row>
    <row r="26" spans="1:41" ht="12">
      <c r="A26" s="54" t="s">
        <v>161</v>
      </c>
      <c r="B26" s="10">
        <v>163.4256</v>
      </c>
      <c r="C26" s="11">
        <v>8</v>
      </c>
      <c r="D26" s="11">
        <v>223</v>
      </c>
      <c r="E26" s="11">
        <v>4809</v>
      </c>
      <c r="F26" s="11">
        <v>263620</v>
      </c>
      <c r="G26" s="11">
        <v>876384</v>
      </c>
      <c r="H26" s="12">
        <v>4.07</v>
      </c>
      <c r="I26" s="11">
        <v>436454</v>
      </c>
      <c r="J26" s="11">
        <v>439930</v>
      </c>
      <c r="K26" s="12">
        <v>99.21</v>
      </c>
      <c r="L26" s="12">
        <v>3.32</v>
      </c>
      <c r="M26" s="12">
        <v>5362.59</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row>
    <row r="27" spans="1:41" ht="12">
      <c r="A27" s="54" t="s">
        <v>162</v>
      </c>
      <c r="B27" s="10">
        <v>60.0256</v>
      </c>
      <c r="C27" s="11">
        <v>2</v>
      </c>
      <c r="D27" s="11">
        <v>110</v>
      </c>
      <c r="E27" s="11">
        <v>1815</v>
      </c>
      <c r="F27" s="11">
        <v>74154</v>
      </c>
      <c r="G27" s="11">
        <v>262860</v>
      </c>
      <c r="H27" s="12">
        <v>1.22</v>
      </c>
      <c r="I27" s="11">
        <v>132540</v>
      </c>
      <c r="J27" s="11">
        <v>130320</v>
      </c>
      <c r="K27" s="12">
        <v>101.7</v>
      </c>
      <c r="L27" s="12">
        <v>3.54</v>
      </c>
      <c r="M27" s="12">
        <v>4379.13</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row>
    <row r="28" spans="1:41" ht="12">
      <c r="A28" s="54" t="s">
        <v>163</v>
      </c>
      <c r="B28" s="10">
        <v>175.6456</v>
      </c>
      <c r="C28" s="11">
        <v>7</v>
      </c>
      <c r="D28" s="11">
        <v>256</v>
      </c>
      <c r="E28" s="11">
        <v>5034</v>
      </c>
      <c r="F28" s="11">
        <v>209647</v>
      </c>
      <c r="G28" s="11">
        <v>710954</v>
      </c>
      <c r="H28" s="12">
        <v>3.3</v>
      </c>
      <c r="I28" s="11">
        <v>360925</v>
      </c>
      <c r="J28" s="11">
        <v>350029</v>
      </c>
      <c r="K28" s="12">
        <v>103.11</v>
      </c>
      <c r="L28" s="12">
        <v>3.39</v>
      </c>
      <c r="M28" s="12">
        <v>4047.66</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row>
    <row r="29" spans="1:41" s="17" customFormat="1" ht="12" customHeight="1">
      <c r="A29" s="64" t="s">
        <v>126</v>
      </c>
      <c r="B29" s="23">
        <v>271.7997</v>
      </c>
      <c r="C29" s="24">
        <v>12</v>
      </c>
      <c r="D29" s="24">
        <v>435</v>
      </c>
      <c r="E29" s="24">
        <v>9826</v>
      </c>
      <c r="F29" s="24">
        <v>847354</v>
      </c>
      <c r="G29" s="24">
        <v>2605374</v>
      </c>
      <c r="H29" s="25">
        <v>12.1</v>
      </c>
      <c r="I29" s="24">
        <v>1302249</v>
      </c>
      <c r="J29" s="24">
        <v>1303125</v>
      </c>
      <c r="K29" s="25">
        <v>99.93</v>
      </c>
      <c r="L29" s="25">
        <v>3.07</v>
      </c>
      <c r="M29" s="25">
        <v>9585.64</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row>
    <row r="30" spans="1:41" s="17" customFormat="1" ht="12" customHeight="1">
      <c r="A30" s="64" t="s">
        <v>127</v>
      </c>
      <c r="B30" s="23">
        <v>153.6029</v>
      </c>
      <c r="C30" s="24">
        <v>11</v>
      </c>
      <c r="D30" s="24">
        <v>466</v>
      </c>
      <c r="E30" s="24">
        <v>9373</v>
      </c>
      <c r="F30" s="24">
        <v>442310</v>
      </c>
      <c r="G30" s="24">
        <v>1433621</v>
      </c>
      <c r="H30" s="25">
        <v>6.66</v>
      </c>
      <c r="I30" s="24">
        <v>729813</v>
      </c>
      <c r="J30" s="24">
        <v>703808</v>
      </c>
      <c r="K30" s="25">
        <v>103.69</v>
      </c>
      <c r="L30" s="25">
        <v>3.24</v>
      </c>
      <c r="M30" s="25">
        <v>9333.29</v>
      </c>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row>
    <row r="31" spans="1:41" s="17" customFormat="1" ht="12" customHeight="1">
      <c r="A31" s="64" t="s">
        <v>164</v>
      </c>
      <c r="B31" s="23">
        <v>181.856</v>
      </c>
      <c r="C31" s="24">
        <v>10</v>
      </c>
      <c r="D31" s="24">
        <v>59</v>
      </c>
      <c r="E31" s="24">
        <v>865</v>
      </c>
      <c r="F31" s="24">
        <v>14314</v>
      </c>
      <c r="G31" s="24">
        <v>53985</v>
      </c>
      <c r="H31" s="25">
        <v>0.25</v>
      </c>
      <c r="I31" s="24">
        <v>28535</v>
      </c>
      <c r="J31" s="24">
        <v>25450</v>
      </c>
      <c r="K31" s="25">
        <v>112.12</v>
      </c>
      <c r="L31" s="25">
        <v>3.77</v>
      </c>
      <c r="M31" s="25">
        <v>296.86</v>
      </c>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row>
    <row r="32" spans="1:41" s="17" customFormat="1" ht="12" customHeight="1">
      <c r="A32" s="54" t="s">
        <v>165</v>
      </c>
      <c r="B32" s="10">
        <v>153.056</v>
      </c>
      <c r="C32" s="11">
        <v>6</v>
      </c>
      <c r="D32" s="11">
        <v>37</v>
      </c>
      <c r="E32" s="11">
        <v>729</v>
      </c>
      <c r="F32" s="11">
        <v>12870</v>
      </c>
      <c r="G32" s="11">
        <v>47924</v>
      </c>
      <c r="H32" s="12">
        <v>0.22</v>
      </c>
      <c r="I32" s="11">
        <v>25077</v>
      </c>
      <c r="J32" s="11">
        <v>22847</v>
      </c>
      <c r="K32" s="12">
        <v>109.76</v>
      </c>
      <c r="L32" s="12">
        <v>3.72</v>
      </c>
      <c r="M32" s="12">
        <v>313.11</v>
      </c>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row>
    <row r="33" spans="1:41" s="17" customFormat="1" ht="12" customHeight="1" thickBot="1">
      <c r="A33" s="65" t="s">
        <v>166</v>
      </c>
      <c r="B33" s="10">
        <v>28.8</v>
      </c>
      <c r="C33" s="11">
        <v>4</v>
      </c>
      <c r="D33" s="11">
        <v>22</v>
      </c>
      <c r="E33" s="11">
        <v>136</v>
      </c>
      <c r="F33" s="11">
        <v>1444</v>
      </c>
      <c r="G33" s="11">
        <v>6061</v>
      </c>
      <c r="H33" s="12">
        <v>0.03</v>
      </c>
      <c r="I33" s="11">
        <v>3458</v>
      </c>
      <c r="J33" s="11">
        <v>2603</v>
      </c>
      <c r="K33" s="12">
        <v>132.85</v>
      </c>
      <c r="L33" s="12">
        <v>4.2</v>
      </c>
      <c r="M33" s="12">
        <v>210.45</v>
      </c>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row>
    <row r="34" spans="1:26" s="9" customFormat="1" ht="11.25" customHeight="1" thickTop="1">
      <c r="A34" s="159" t="s">
        <v>129</v>
      </c>
      <c r="B34" s="160"/>
      <c r="C34" s="160"/>
      <c r="D34" s="160"/>
      <c r="E34" s="160"/>
      <c r="F34" s="160"/>
      <c r="G34" s="160"/>
      <c r="H34" s="160"/>
      <c r="I34" s="160"/>
      <c r="J34" s="160"/>
      <c r="K34" s="160"/>
      <c r="L34" s="160"/>
      <c r="M34" s="161"/>
      <c r="N34" s="8"/>
      <c r="O34" s="8"/>
      <c r="P34" s="8"/>
      <c r="Q34" s="8"/>
      <c r="R34" s="8"/>
      <c r="S34" s="8"/>
      <c r="T34" s="8"/>
      <c r="U34" s="8"/>
      <c r="V34" s="8"/>
      <c r="W34" s="8"/>
      <c r="X34" s="8"/>
      <c r="Y34" s="8"/>
      <c r="Z34" s="8"/>
    </row>
    <row r="35" spans="1:26" ht="12">
      <c r="A35" s="26" t="s">
        <v>130</v>
      </c>
      <c r="B35" s="27">
        <f aca="true" t="shared" si="0" ref="B35:G35">SUM(B36:B39)</f>
        <v>36000.0158</v>
      </c>
      <c r="C35" s="28">
        <f t="shared" si="0"/>
        <v>359</v>
      </c>
      <c r="D35" s="28">
        <f t="shared" si="0"/>
        <v>7510</v>
      </c>
      <c r="E35" s="28">
        <f t="shared" si="0"/>
        <v>138260</v>
      </c>
      <c r="F35" s="28">
        <f t="shared" si="0"/>
        <v>6007469</v>
      </c>
      <c r="G35" s="28">
        <f t="shared" si="0"/>
        <v>21471448</v>
      </c>
      <c r="H35" s="29">
        <f>G35/$G$35*100</f>
        <v>100</v>
      </c>
      <c r="I35" s="28">
        <f>SUM(I36:I39)</f>
        <v>11037263</v>
      </c>
      <c r="J35" s="28">
        <f>SUM(J36:J39)</f>
        <v>10434185</v>
      </c>
      <c r="K35" s="29">
        <f>I35/J35*100</f>
        <v>105.77982851559563</v>
      </c>
      <c r="L35" s="29">
        <f>G35/F35</f>
        <v>3.574125476136456</v>
      </c>
      <c r="M35" s="29">
        <f>G35/B35</f>
        <v>596.4288493451161</v>
      </c>
      <c r="N35" s="3"/>
      <c r="O35" s="3"/>
      <c r="P35" s="3"/>
      <c r="Q35" s="3"/>
      <c r="R35" s="3"/>
      <c r="S35" s="3"/>
      <c r="T35" s="3"/>
      <c r="U35" s="3"/>
      <c r="V35" s="3"/>
      <c r="W35" s="3"/>
      <c r="X35" s="3"/>
      <c r="Y35" s="3"/>
      <c r="Z35" s="3"/>
    </row>
    <row r="36" spans="1:26" ht="12">
      <c r="A36" s="66" t="s">
        <v>131</v>
      </c>
      <c r="B36" s="30">
        <f aca="true" t="shared" si="1" ref="B36:G36">SUM(B$29,B$24:B$25,B$8:B$11)</f>
        <v>7347.230299999999</v>
      </c>
      <c r="C36" s="31">
        <f t="shared" si="1"/>
        <v>89</v>
      </c>
      <c r="D36" s="31">
        <f t="shared" si="1"/>
        <v>2415</v>
      </c>
      <c r="E36" s="31">
        <f t="shared" si="1"/>
        <v>48481</v>
      </c>
      <c r="F36" s="31">
        <f t="shared" si="1"/>
        <v>2691287</v>
      </c>
      <c r="G36" s="32">
        <f t="shared" si="1"/>
        <v>9131334</v>
      </c>
      <c r="H36" s="33">
        <f>G36/$G$35*100</f>
        <v>42.527797845771744</v>
      </c>
      <c r="I36" s="31">
        <f>SUM(I$29,I$24:I$25,I$8:I$11)</f>
        <v>4648253</v>
      </c>
      <c r="J36" s="31">
        <f>SUM(J$29,J$24:J$25,J$8:J$11)</f>
        <v>4483081</v>
      </c>
      <c r="K36" s="33">
        <f>I36/J36*100</f>
        <v>103.6843411930322</v>
      </c>
      <c r="L36" s="33">
        <f>G36/F36</f>
        <v>3.3929246490619542</v>
      </c>
      <c r="M36" s="33">
        <f>G36/B36</f>
        <v>1242.826701648375</v>
      </c>
      <c r="N36" s="3"/>
      <c r="O36" s="3"/>
      <c r="P36" s="3"/>
      <c r="Q36" s="3"/>
      <c r="R36" s="3"/>
      <c r="S36" s="3"/>
      <c r="T36" s="3"/>
      <c r="U36" s="3"/>
      <c r="V36" s="3"/>
      <c r="W36" s="3"/>
      <c r="X36" s="3"/>
      <c r="Y36" s="3"/>
      <c r="Z36" s="3"/>
    </row>
    <row r="37" spans="1:26" ht="12">
      <c r="A37" s="67" t="s">
        <v>133</v>
      </c>
      <c r="B37" s="30">
        <f aca="true" t="shared" si="2" ref="B37:G37">SUM(B$26,B$12:B$16)</f>
        <v>10506.878799999999</v>
      </c>
      <c r="C37" s="31">
        <f t="shared" si="2"/>
        <v>106</v>
      </c>
      <c r="D37" s="31">
        <f t="shared" si="2"/>
        <v>2081</v>
      </c>
      <c r="E37" s="31">
        <f t="shared" si="2"/>
        <v>34771</v>
      </c>
      <c r="F37" s="31">
        <f t="shared" si="2"/>
        <v>1377586</v>
      </c>
      <c r="G37" s="32">
        <f t="shared" si="2"/>
        <v>5454437</v>
      </c>
      <c r="H37" s="33">
        <f>G37/$G$35*100</f>
        <v>25.403209881327054</v>
      </c>
      <c r="I37" s="31">
        <f>SUM(I$26,I$12:I$16)</f>
        <v>2819003</v>
      </c>
      <c r="J37" s="31">
        <f>SUM(J$26,J$12:J$16)</f>
        <v>2635434</v>
      </c>
      <c r="K37" s="33">
        <f>I37/J37*100</f>
        <v>106.96541821954182</v>
      </c>
      <c r="L37" s="33">
        <f>G37/F37</f>
        <v>3.959416689774722</v>
      </c>
      <c r="M37" s="33">
        <f>G37/B37</f>
        <v>519.130095990067</v>
      </c>
      <c r="N37" s="3"/>
      <c r="O37" s="3"/>
      <c r="P37" s="3"/>
      <c r="Q37" s="3"/>
      <c r="R37" s="3"/>
      <c r="S37" s="3"/>
      <c r="T37" s="3"/>
      <c r="U37" s="3"/>
      <c r="V37" s="3"/>
      <c r="W37" s="3"/>
      <c r="X37" s="3"/>
      <c r="Y37" s="3"/>
      <c r="Z37" s="3"/>
    </row>
    <row r="38" spans="1:26" ht="12">
      <c r="A38" s="67" t="s">
        <v>132</v>
      </c>
      <c r="B38" s="30">
        <f aca="true" t="shared" si="3" ref="B38:G38">SUM(B$27:B$28,B$30,B$17:B$20,B$23)</f>
        <v>10002.0827</v>
      </c>
      <c r="C38" s="31">
        <f t="shared" si="3"/>
        <v>135</v>
      </c>
      <c r="D38" s="31">
        <f t="shared" si="3"/>
        <v>2695</v>
      </c>
      <c r="E38" s="31">
        <f t="shared" si="3"/>
        <v>48582</v>
      </c>
      <c r="F38" s="31">
        <f t="shared" si="3"/>
        <v>1771043</v>
      </c>
      <c r="G38" s="32">
        <f t="shared" si="3"/>
        <v>6273186</v>
      </c>
      <c r="H38" s="33">
        <f>G38/$G$35*100</f>
        <v>29.21640869306998</v>
      </c>
      <c r="I38" s="31">
        <f>SUM(I$27:I$28,I$30,I$17:I$20,I$23)</f>
        <v>3241174</v>
      </c>
      <c r="J38" s="31">
        <f>SUM(J$27:J$28,J$30,J$17:J$20,J$23)</f>
        <v>3032012</v>
      </c>
      <c r="K38" s="33">
        <f>I38/J38*100</f>
        <v>106.89845554700972</v>
      </c>
      <c r="L38" s="33">
        <f>G38/F38</f>
        <v>3.542085652352879</v>
      </c>
      <c r="M38" s="33">
        <f>G38/B38</f>
        <v>627.18797556033</v>
      </c>
      <c r="N38" s="3"/>
      <c r="O38" s="3"/>
      <c r="P38" s="3"/>
      <c r="Q38" s="3"/>
      <c r="R38" s="3"/>
      <c r="S38" s="3"/>
      <c r="T38" s="3"/>
      <c r="U38" s="3"/>
      <c r="V38" s="3"/>
      <c r="W38" s="3"/>
      <c r="X38" s="3"/>
      <c r="Y38" s="3"/>
      <c r="Z38" s="3"/>
    </row>
    <row r="39" spans="1:26" ht="12">
      <c r="A39" s="67" t="s">
        <v>135</v>
      </c>
      <c r="B39" s="34">
        <f aca="true" t="shared" si="4" ref="B39:G39">SUM(B$21:B$22)</f>
        <v>8143.824</v>
      </c>
      <c r="C39" s="35">
        <f t="shared" si="4"/>
        <v>29</v>
      </c>
      <c r="D39" s="35">
        <f t="shared" si="4"/>
        <v>319</v>
      </c>
      <c r="E39" s="35">
        <f t="shared" si="4"/>
        <v>6426</v>
      </c>
      <c r="F39" s="35">
        <f t="shared" si="4"/>
        <v>167553</v>
      </c>
      <c r="G39" s="36">
        <f t="shared" si="4"/>
        <v>612491</v>
      </c>
      <c r="H39" s="33">
        <f>G39/$G$35*100</f>
        <v>2.8525835798312253</v>
      </c>
      <c r="I39" s="35">
        <f>SUM(I$21:I$22)</f>
        <v>328833</v>
      </c>
      <c r="J39" s="35">
        <f>SUM(J$21:J$22)</f>
        <v>283658</v>
      </c>
      <c r="K39" s="33">
        <f>I39/J39*100</f>
        <v>115.92586847541757</v>
      </c>
      <c r="L39" s="33">
        <f>G39/F39</f>
        <v>3.655506018991006</v>
      </c>
      <c r="M39" s="33">
        <f>G39/B39</f>
        <v>75.20926287208565</v>
      </c>
      <c r="N39" s="3"/>
      <c r="O39" s="3"/>
      <c r="P39" s="3"/>
      <c r="Q39" s="3"/>
      <c r="R39" s="3"/>
      <c r="S39" s="3"/>
      <c r="T39" s="3"/>
      <c r="U39" s="3"/>
      <c r="V39" s="3"/>
      <c r="W39" s="3"/>
      <c r="X39" s="3"/>
      <c r="Y39" s="3"/>
      <c r="Z39" s="3"/>
    </row>
    <row r="40" spans="1:26" ht="12">
      <c r="A40" s="14" t="s">
        <v>23</v>
      </c>
      <c r="B40" s="3"/>
      <c r="C40" s="3"/>
      <c r="D40" s="3"/>
      <c r="E40" s="3"/>
      <c r="F40" s="3"/>
      <c r="G40" s="3"/>
      <c r="H40" s="3"/>
      <c r="I40" s="3"/>
      <c r="J40" s="3"/>
      <c r="K40" s="3"/>
      <c r="L40" s="3"/>
      <c r="M40" s="3"/>
      <c r="N40" s="3"/>
      <c r="O40" s="3"/>
      <c r="P40" s="3"/>
      <c r="Q40" s="3"/>
      <c r="R40" s="3"/>
      <c r="S40" s="3"/>
      <c r="T40" s="3"/>
      <c r="U40" s="3"/>
      <c r="V40" s="3"/>
      <c r="W40" s="3"/>
      <c r="X40" s="3"/>
      <c r="Y40" s="3"/>
      <c r="Z40" s="3"/>
    </row>
    <row r="41" spans="1:26" ht="12">
      <c r="A41" s="14" t="s">
        <v>24</v>
      </c>
      <c r="B41" s="3"/>
      <c r="C41" s="3"/>
      <c r="D41" s="3"/>
      <c r="E41" s="3"/>
      <c r="F41" s="3"/>
      <c r="G41" s="3"/>
      <c r="H41" s="3"/>
      <c r="I41" s="3"/>
      <c r="J41" s="3"/>
      <c r="K41" s="3"/>
      <c r="L41" s="3"/>
      <c r="M41" s="3"/>
      <c r="N41" s="3"/>
      <c r="O41" s="3"/>
      <c r="P41" s="3"/>
      <c r="Q41" s="3"/>
      <c r="R41" s="3"/>
      <c r="S41" s="3"/>
      <c r="T41" s="3"/>
      <c r="U41" s="3"/>
      <c r="V41" s="3"/>
      <c r="W41" s="3"/>
      <c r="X41" s="3"/>
      <c r="Y41" s="3"/>
      <c r="Z41" s="3"/>
    </row>
    <row r="42" spans="1:26" ht="12">
      <c r="A42" s="14" t="s">
        <v>25</v>
      </c>
      <c r="B42" s="3"/>
      <c r="C42" s="3"/>
      <c r="D42" s="3"/>
      <c r="E42" s="3"/>
      <c r="F42" s="3"/>
      <c r="G42" s="3"/>
      <c r="H42" s="3"/>
      <c r="I42" s="3"/>
      <c r="J42" s="3"/>
      <c r="K42" s="3"/>
      <c r="L42" s="3"/>
      <c r="M42" s="3"/>
      <c r="N42" s="3"/>
      <c r="O42" s="3"/>
      <c r="P42" s="3"/>
      <c r="Q42" s="3"/>
      <c r="R42" s="3"/>
      <c r="S42" s="3"/>
      <c r="T42" s="3"/>
      <c r="U42" s="3"/>
      <c r="V42" s="3"/>
      <c r="W42" s="3"/>
      <c r="X42" s="3"/>
      <c r="Y42" s="3"/>
      <c r="Z42" s="3"/>
    </row>
    <row r="43" spans="1:26" ht="12">
      <c r="A43" s="14" t="s">
        <v>26</v>
      </c>
      <c r="B43" s="3"/>
      <c r="C43" s="3"/>
      <c r="D43" s="3"/>
      <c r="E43" s="3"/>
      <c r="F43" s="3"/>
      <c r="G43" s="3"/>
      <c r="H43" s="3"/>
      <c r="I43" s="3"/>
      <c r="J43" s="3"/>
      <c r="K43" s="3"/>
      <c r="L43" s="3"/>
      <c r="M43" s="3"/>
      <c r="N43" s="3"/>
      <c r="O43" s="3"/>
      <c r="P43" s="3"/>
      <c r="Q43" s="3"/>
      <c r="R43" s="3"/>
      <c r="S43" s="3"/>
      <c r="T43" s="3"/>
      <c r="U43" s="3"/>
      <c r="V43" s="3"/>
      <c r="W43" s="3"/>
      <c r="X43" s="3"/>
      <c r="Y43" s="3"/>
      <c r="Z43" s="3"/>
    </row>
    <row r="44" spans="1:26" s="44" customFormat="1" ht="12">
      <c r="A44" s="108" t="s">
        <v>598</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2:41" ht="12">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row>
    <row r="46" spans="2:41" ht="12">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row>
    <row r="47" spans="2:41" ht="1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row>
    <row r="48" spans="2:41" ht="1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row>
    <row r="49" spans="2:41" ht="1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row>
    <row r="50" spans="2:41" ht="1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row>
    <row r="51" spans="2:41" ht="1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row>
    <row r="52" spans="2:41" ht="12">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row>
    <row r="53" spans="2:41" ht="12">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row>
    <row r="54" spans="2:41" ht="1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row>
    <row r="55" spans="2:41" ht="12">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row>
    <row r="56" spans="2:41" ht="1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row>
    <row r="57" spans="2:41" ht="12">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row>
    <row r="58" spans="2:41" ht="12">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row>
    <row r="59" spans="2:41" ht="12">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row>
    <row r="60" spans="2:41" ht="12">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row>
    <row r="61" spans="2:41" ht="1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row>
    <row r="62" spans="2:41" ht="12">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row>
    <row r="63" spans="2:41" ht="12">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row>
  </sheetData>
  <sheetProtection/>
  <mergeCells count="3">
    <mergeCell ref="A34:M34"/>
    <mergeCell ref="A1:M1"/>
    <mergeCell ref="A2:M2"/>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27.xml><?xml version="1.0" encoding="utf-8"?>
<worksheet xmlns="http://schemas.openxmlformats.org/spreadsheetml/2006/main" xmlns:r="http://schemas.openxmlformats.org/officeDocument/2006/relationships">
  <dimension ref="A1:AO63"/>
  <sheetViews>
    <sheetView zoomScalePageLayoutView="0" workbookViewId="0" topLeftCell="A1">
      <selection activeCell="A2" sqref="A2:M2"/>
    </sheetView>
  </sheetViews>
  <sheetFormatPr defaultColWidth="9.33203125" defaultRowHeight="12"/>
  <cols>
    <col min="1" max="1" width="22.5" style="14" customWidth="1"/>
    <col min="2" max="2" width="11.16015625" style="0" customWidth="1"/>
    <col min="3" max="3" width="13.66015625" style="0" customWidth="1"/>
    <col min="4" max="4" width="6.66015625" style="0" customWidth="1"/>
    <col min="5" max="5" width="10.16015625" style="0" customWidth="1"/>
    <col min="6" max="6" width="9.66015625" style="0" customWidth="1"/>
    <col min="7" max="7" width="10.5" style="0" customWidth="1"/>
    <col min="8" max="8" width="10.66015625" style="0" customWidth="1"/>
    <col min="9" max="9" width="10.5" style="0" customWidth="1"/>
    <col min="10" max="10" width="10.16015625" style="0" customWidth="1"/>
    <col min="11" max="11" width="12.33203125" style="0" customWidth="1"/>
    <col min="12" max="12" width="18.16015625" style="0" customWidth="1"/>
    <col min="13" max="13" width="18.33203125" style="0" customWidth="1"/>
  </cols>
  <sheetData>
    <row r="1" spans="1:13" s="50" customFormat="1" ht="24.75" customHeight="1">
      <c r="A1" s="147" t="s">
        <v>142</v>
      </c>
      <c r="B1" s="147"/>
      <c r="C1" s="147"/>
      <c r="D1" s="147"/>
      <c r="E1" s="147"/>
      <c r="F1" s="147"/>
      <c r="G1" s="147"/>
      <c r="H1" s="147"/>
      <c r="I1" s="147"/>
      <c r="J1" s="147"/>
      <c r="K1" s="147"/>
      <c r="L1" s="147"/>
      <c r="M1" s="147"/>
    </row>
    <row r="2" spans="1:13" s="50" customFormat="1" ht="12" customHeight="1">
      <c r="A2" s="148" t="s">
        <v>176</v>
      </c>
      <c r="B2" s="154"/>
      <c r="C2" s="154"/>
      <c r="D2" s="154"/>
      <c r="E2" s="154"/>
      <c r="F2" s="154"/>
      <c r="G2" s="154"/>
      <c r="H2" s="154"/>
      <c r="I2" s="154"/>
      <c r="J2" s="154"/>
      <c r="K2" s="154"/>
      <c r="L2" s="154"/>
      <c r="M2" s="154"/>
    </row>
    <row r="3" spans="1:13" s="1" customFormat="1" ht="38.25" customHeight="1">
      <c r="A3" s="55" t="s">
        <v>11</v>
      </c>
      <c r="B3" s="55" t="s">
        <v>0</v>
      </c>
      <c r="C3" s="56" t="s">
        <v>1</v>
      </c>
      <c r="D3" s="56" t="s">
        <v>2</v>
      </c>
      <c r="E3" s="114" t="s">
        <v>594</v>
      </c>
      <c r="F3" s="55" t="s">
        <v>3</v>
      </c>
      <c r="G3" s="55" t="s">
        <v>4</v>
      </c>
      <c r="H3" s="55" t="s">
        <v>5</v>
      </c>
      <c r="I3" s="55" t="s">
        <v>6</v>
      </c>
      <c r="J3" s="55" t="s">
        <v>7</v>
      </c>
      <c r="K3" s="56" t="s">
        <v>8</v>
      </c>
      <c r="L3" s="56" t="s">
        <v>9</v>
      </c>
      <c r="M3" s="56" t="s">
        <v>10</v>
      </c>
    </row>
    <row r="4" spans="1:13" s="59" customFormat="1" ht="35.25" customHeight="1">
      <c r="A4" s="58" t="s">
        <v>128</v>
      </c>
      <c r="B4" s="58" t="s">
        <v>171</v>
      </c>
      <c r="C4" s="58" t="s">
        <v>80</v>
      </c>
      <c r="D4" s="58" t="s">
        <v>81</v>
      </c>
      <c r="E4" s="115" t="s">
        <v>600</v>
      </c>
      <c r="F4" s="58" t="s">
        <v>82</v>
      </c>
      <c r="G4" s="58" t="s">
        <v>83</v>
      </c>
      <c r="H4" s="72" t="s">
        <v>286</v>
      </c>
      <c r="I4" s="58" t="s">
        <v>85</v>
      </c>
      <c r="J4" s="58" t="s">
        <v>86</v>
      </c>
      <c r="K4" s="58" t="s">
        <v>87</v>
      </c>
      <c r="L4" s="52" t="s">
        <v>289</v>
      </c>
      <c r="M4" s="58" t="s">
        <v>172</v>
      </c>
    </row>
    <row r="5" spans="1:13" s="15" customFormat="1" ht="18" customHeight="1">
      <c r="A5" s="4" t="s">
        <v>124</v>
      </c>
      <c r="B5" s="5">
        <v>36181.8718</v>
      </c>
      <c r="C5" s="6">
        <v>369</v>
      </c>
      <c r="D5" s="6">
        <v>7569</v>
      </c>
      <c r="E5" s="6">
        <v>137254</v>
      </c>
      <c r="F5" s="6">
        <v>5819155</v>
      </c>
      <c r="G5" s="6">
        <v>21357431</v>
      </c>
      <c r="H5" s="7">
        <v>100</v>
      </c>
      <c r="I5" s="6">
        <v>10990657</v>
      </c>
      <c r="J5" s="6">
        <v>10366774</v>
      </c>
      <c r="K5" s="7">
        <v>106.02</v>
      </c>
      <c r="L5" s="7">
        <v>3.67</v>
      </c>
      <c r="M5" s="7">
        <v>590.28</v>
      </c>
    </row>
    <row r="6" spans="1:41" s="17" customFormat="1" ht="12">
      <c r="A6" s="64" t="s">
        <v>125</v>
      </c>
      <c r="B6" s="23">
        <v>36000.0158</v>
      </c>
      <c r="C6" s="24">
        <v>359</v>
      </c>
      <c r="D6" s="24">
        <v>7510</v>
      </c>
      <c r="E6" s="24">
        <v>136391</v>
      </c>
      <c r="F6" s="24">
        <v>5805286</v>
      </c>
      <c r="G6" s="24">
        <v>21304181</v>
      </c>
      <c r="H6" s="25">
        <v>99.75</v>
      </c>
      <c r="I6" s="24">
        <v>10962590</v>
      </c>
      <c r="J6" s="24">
        <v>10341591</v>
      </c>
      <c r="K6" s="25">
        <v>106</v>
      </c>
      <c r="L6" s="25">
        <v>3.67</v>
      </c>
      <c r="M6" s="25">
        <v>591.78</v>
      </c>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row>
    <row r="7" spans="1:41" s="17" customFormat="1" ht="12">
      <c r="A7" s="64" t="s">
        <v>169</v>
      </c>
      <c r="B7" s="23">
        <v>35574.6132</v>
      </c>
      <c r="C7" s="24">
        <v>336</v>
      </c>
      <c r="D7" s="24">
        <v>6609</v>
      </c>
      <c r="E7" s="24">
        <v>117256</v>
      </c>
      <c r="F7" s="24">
        <v>4541230</v>
      </c>
      <c r="G7" s="24">
        <v>17245283</v>
      </c>
      <c r="H7" s="25">
        <v>80.75</v>
      </c>
      <c r="I7" s="24">
        <v>8917695</v>
      </c>
      <c r="J7" s="24">
        <v>8327588</v>
      </c>
      <c r="K7" s="25">
        <v>107.09</v>
      </c>
      <c r="L7" s="25">
        <v>3.8</v>
      </c>
      <c r="M7" s="25">
        <v>484.76</v>
      </c>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row>
    <row r="8" spans="1:41" ht="12">
      <c r="A8" s="54" t="s">
        <v>143</v>
      </c>
      <c r="B8" s="10">
        <v>2052.5667</v>
      </c>
      <c r="C8" s="11">
        <v>29</v>
      </c>
      <c r="D8" s="11">
        <v>942</v>
      </c>
      <c r="E8" s="11">
        <v>18242</v>
      </c>
      <c r="F8" s="11">
        <v>942115</v>
      </c>
      <c r="G8" s="11">
        <v>3305615</v>
      </c>
      <c r="H8" s="12">
        <v>15.48</v>
      </c>
      <c r="I8" s="11">
        <v>1680948</v>
      </c>
      <c r="J8" s="11">
        <v>1624667</v>
      </c>
      <c r="K8" s="12">
        <v>103.46</v>
      </c>
      <c r="L8" s="12">
        <v>3.51</v>
      </c>
      <c r="M8" s="12">
        <v>1610.48</v>
      </c>
      <c r="N8" s="3"/>
      <c r="O8" s="3"/>
      <c r="P8" s="3"/>
      <c r="Q8" s="3"/>
      <c r="R8" s="3"/>
      <c r="S8" s="3"/>
      <c r="T8" s="3"/>
      <c r="U8" s="3"/>
      <c r="V8" s="3"/>
      <c r="W8" s="3"/>
      <c r="X8" s="3"/>
      <c r="Y8" s="3"/>
      <c r="Z8" s="3"/>
      <c r="AA8" s="3"/>
      <c r="AB8" s="3"/>
      <c r="AC8" s="3"/>
      <c r="AD8" s="3"/>
      <c r="AE8" s="3"/>
      <c r="AF8" s="3"/>
      <c r="AG8" s="3"/>
      <c r="AH8" s="3"/>
      <c r="AI8" s="3"/>
      <c r="AJ8" s="3"/>
      <c r="AK8" s="3"/>
      <c r="AL8" s="3"/>
      <c r="AM8" s="3"/>
      <c r="AN8" s="3"/>
      <c r="AO8" s="3"/>
    </row>
    <row r="9" spans="1:41" ht="12">
      <c r="A9" s="54" t="s">
        <v>144</v>
      </c>
      <c r="B9" s="10">
        <v>2137.4615</v>
      </c>
      <c r="C9" s="11">
        <v>12</v>
      </c>
      <c r="D9" s="11">
        <v>235</v>
      </c>
      <c r="E9" s="11">
        <v>3635</v>
      </c>
      <c r="F9" s="11">
        <v>116220</v>
      </c>
      <c r="G9" s="11">
        <v>465043</v>
      </c>
      <c r="H9" s="12">
        <v>2.18</v>
      </c>
      <c r="I9" s="11">
        <v>241017</v>
      </c>
      <c r="J9" s="11">
        <v>224026</v>
      </c>
      <c r="K9" s="12">
        <v>107.58</v>
      </c>
      <c r="L9" s="12">
        <v>4</v>
      </c>
      <c r="M9" s="12">
        <v>217.57</v>
      </c>
      <c r="N9" s="3"/>
      <c r="O9" s="3"/>
      <c r="P9" s="3"/>
      <c r="Q9" s="3"/>
      <c r="R9" s="3"/>
      <c r="S9" s="3"/>
      <c r="T9" s="3"/>
      <c r="U9" s="3"/>
      <c r="V9" s="3"/>
      <c r="W9" s="3"/>
      <c r="X9" s="3"/>
      <c r="Y9" s="3"/>
      <c r="Z9" s="3"/>
      <c r="AA9" s="3"/>
      <c r="AB9" s="3"/>
      <c r="AC9" s="3"/>
      <c r="AD9" s="3"/>
      <c r="AE9" s="3"/>
      <c r="AF9" s="3"/>
      <c r="AG9" s="3"/>
      <c r="AH9" s="3"/>
      <c r="AI9" s="3"/>
      <c r="AJ9" s="3"/>
      <c r="AK9" s="3"/>
      <c r="AL9" s="3"/>
      <c r="AM9" s="3"/>
      <c r="AN9" s="3"/>
      <c r="AO9" s="3"/>
    </row>
    <row r="10" spans="1:41" ht="12">
      <c r="A10" s="54" t="s">
        <v>145</v>
      </c>
      <c r="B10" s="10">
        <v>1220.954</v>
      </c>
      <c r="C10" s="11">
        <v>13</v>
      </c>
      <c r="D10" s="11">
        <v>369</v>
      </c>
      <c r="E10" s="11">
        <v>8261</v>
      </c>
      <c r="F10" s="11">
        <v>403828</v>
      </c>
      <c r="G10" s="11">
        <v>1524127</v>
      </c>
      <c r="H10" s="12">
        <v>7.14</v>
      </c>
      <c r="I10" s="11">
        <v>790390</v>
      </c>
      <c r="J10" s="11">
        <v>733737</v>
      </c>
      <c r="K10" s="12">
        <v>107.72</v>
      </c>
      <c r="L10" s="12">
        <v>3.77</v>
      </c>
      <c r="M10" s="12">
        <v>1248.31</v>
      </c>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row>
    <row r="11" spans="1:41" ht="12">
      <c r="A11" s="54" t="s">
        <v>146</v>
      </c>
      <c r="B11" s="10">
        <v>1427.5931</v>
      </c>
      <c r="C11" s="11">
        <v>13</v>
      </c>
      <c r="D11" s="11">
        <v>175</v>
      </c>
      <c r="E11" s="11">
        <v>2842</v>
      </c>
      <c r="F11" s="11">
        <v>96602</v>
      </c>
      <c r="G11" s="11">
        <v>408577</v>
      </c>
      <c r="H11" s="12">
        <v>1.91</v>
      </c>
      <c r="I11" s="11">
        <v>215240</v>
      </c>
      <c r="J11" s="11">
        <v>193337</v>
      </c>
      <c r="K11" s="12">
        <v>111.33</v>
      </c>
      <c r="L11" s="12">
        <v>4.23</v>
      </c>
      <c r="M11" s="12">
        <v>286.2</v>
      </c>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row>
    <row r="12" spans="1:41" ht="12">
      <c r="A12" s="54" t="s">
        <v>147</v>
      </c>
      <c r="B12" s="10">
        <v>1820.3149</v>
      </c>
      <c r="C12" s="11">
        <v>18</v>
      </c>
      <c r="D12" s="11">
        <v>259</v>
      </c>
      <c r="E12" s="11">
        <v>4287</v>
      </c>
      <c r="F12" s="11">
        <v>129999</v>
      </c>
      <c r="G12" s="11">
        <v>560128</v>
      </c>
      <c r="H12" s="12">
        <v>2.62</v>
      </c>
      <c r="I12" s="11">
        <v>294230</v>
      </c>
      <c r="J12" s="11">
        <v>265898</v>
      </c>
      <c r="K12" s="12">
        <v>110.66</v>
      </c>
      <c r="L12" s="12">
        <v>4.31</v>
      </c>
      <c r="M12" s="12">
        <v>307.71</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row>
    <row r="13" spans="1:41" ht="12">
      <c r="A13" s="54" t="s">
        <v>148</v>
      </c>
      <c r="B13" s="10">
        <v>2051.4712</v>
      </c>
      <c r="C13" s="11">
        <v>21</v>
      </c>
      <c r="D13" s="11">
        <v>372</v>
      </c>
      <c r="E13" s="11">
        <v>6699</v>
      </c>
      <c r="F13" s="11">
        <v>345125</v>
      </c>
      <c r="G13" s="11">
        <v>1404729</v>
      </c>
      <c r="H13" s="12">
        <v>6.58</v>
      </c>
      <c r="I13" s="11">
        <v>722874</v>
      </c>
      <c r="J13" s="11">
        <v>681855</v>
      </c>
      <c r="K13" s="12">
        <v>106.02</v>
      </c>
      <c r="L13" s="12">
        <v>4.07</v>
      </c>
      <c r="M13" s="12">
        <v>684.74</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row>
    <row r="14" spans="1:41" ht="12">
      <c r="A14" s="54" t="s">
        <v>149</v>
      </c>
      <c r="B14" s="10">
        <v>1074.396</v>
      </c>
      <c r="C14" s="11">
        <v>26</v>
      </c>
      <c r="D14" s="11">
        <v>583</v>
      </c>
      <c r="E14" s="11">
        <v>8568</v>
      </c>
      <c r="F14" s="11">
        <v>289125</v>
      </c>
      <c r="G14" s="11">
        <v>1288447</v>
      </c>
      <c r="H14" s="12">
        <v>6.03</v>
      </c>
      <c r="I14" s="11">
        <v>667958</v>
      </c>
      <c r="J14" s="11">
        <v>620489</v>
      </c>
      <c r="K14" s="12">
        <v>107.65</v>
      </c>
      <c r="L14" s="12">
        <v>4.46</v>
      </c>
      <c r="M14" s="12">
        <v>1199.23</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row>
    <row r="15" spans="1:41" ht="12">
      <c r="A15" s="54" t="s">
        <v>150</v>
      </c>
      <c r="B15" s="10">
        <v>4106.436</v>
      </c>
      <c r="C15" s="11">
        <v>13</v>
      </c>
      <c r="D15" s="11">
        <v>260</v>
      </c>
      <c r="E15" s="11">
        <v>4186</v>
      </c>
      <c r="F15" s="11">
        <v>135464</v>
      </c>
      <c r="G15" s="11">
        <v>546517</v>
      </c>
      <c r="H15" s="12">
        <v>2.56</v>
      </c>
      <c r="I15" s="11">
        <v>286042</v>
      </c>
      <c r="J15" s="11">
        <v>260475</v>
      </c>
      <c r="K15" s="12">
        <v>109.82</v>
      </c>
      <c r="L15" s="12">
        <v>4.03</v>
      </c>
      <c r="M15" s="12">
        <v>133.09</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row>
    <row r="16" spans="1:41" ht="12">
      <c r="A16" s="54" t="s">
        <v>151</v>
      </c>
      <c r="B16" s="10">
        <v>1290.8351</v>
      </c>
      <c r="C16" s="11">
        <v>20</v>
      </c>
      <c r="D16" s="11">
        <v>384</v>
      </c>
      <c r="E16" s="11">
        <v>6104</v>
      </c>
      <c r="F16" s="11">
        <v>183873</v>
      </c>
      <c r="G16" s="11">
        <v>753998</v>
      </c>
      <c r="H16" s="12">
        <v>3.53</v>
      </c>
      <c r="I16" s="11">
        <v>397317</v>
      </c>
      <c r="J16" s="11">
        <v>356681</v>
      </c>
      <c r="K16" s="12">
        <v>111.39</v>
      </c>
      <c r="L16" s="12">
        <v>4.1</v>
      </c>
      <c r="M16" s="12">
        <v>584.12</v>
      </c>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row>
    <row r="17" spans="1:41" ht="12">
      <c r="A17" s="54" t="s">
        <v>152</v>
      </c>
      <c r="B17" s="10">
        <v>1901.6725</v>
      </c>
      <c r="C17" s="11">
        <v>18</v>
      </c>
      <c r="D17" s="11">
        <v>357</v>
      </c>
      <c r="E17" s="11">
        <v>5207</v>
      </c>
      <c r="F17" s="11">
        <v>140966</v>
      </c>
      <c r="G17" s="11">
        <v>565804</v>
      </c>
      <c r="H17" s="12">
        <v>2.65</v>
      </c>
      <c r="I17" s="11">
        <v>298567</v>
      </c>
      <c r="J17" s="11">
        <v>267237</v>
      </c>
      <c r="K17" s="12">
        <v>111.72</v>
      </c>
      <c r="L17" s="12">
        <v>4.01</v>
      </c>
      <c r="M17" s="12">
        <v>297.53</v>
      </c>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row>
    <row r="18" spans="1:41" ht="12">
      <c r="A18" s="54" t="s">
        <v>153</v>
      </c>
      <c r="B18" s="10">
        <v>2016.0075</v>
      </c>
      <c r="C18" s="11">
        <v>31</v>
      </c>
      <c r="D18" s="11">
        <v>529</v>
      </c>
      <c r="E18" s="11">
        <v>9358</v>
      </c>
      <c r="F18" s="11">
        <v>289917</v>
      </c>
      <c r="G18" s="11">
        <v>1081801</v>
      </c>
      <c r="H18" s="12">
        <v>5.07</v>
      </c>
      <c r="I18" s="11">
        <v>561101</v>
      </c>
      <c r="J18" s="11">
        <v>520700</v>
      </c>
      <c r="K18" s="12">
        <v>107.76</v>
      </c>
      <c r="L18" s="12">
        <v>3.73</v>
      </c>
      <c r="M18" s="12">
        <v>536.61</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row>
    <row r="19" spans="1:41" ht="12">
      <c r="A19" s="54" t="s">
        <v>154</v>
      </c>
      <c r="B19" s="10">
        <v>2792.6642</v>
      </c>
      <c r="C19" s="11">
        <v>27</v>
      </c>
      <c r="D19" s="11">
        <v>415</v>
      </c>
      <c r="E19" s="11">
        <v>8599</v>
      </c>
      <c r="F19" s="11">
        <v>325294</v>
      </c>
      <c r="G19" s="11">
        <v>1193912</v>
      </c>
      <c r="H19" s="12">
        <v>5.59</v>
      </c>
      <c r="I19" s="11">
        <v>622578</v>
      </c>
      <c r="J19" s="11">
        <v>571334</v>
      </c>
      <c r="K19" s="12">
        <v>108.97</v>
      </c>
      <c r="L19" s="12">
        <v>3.67</v>
      </c>
      <c r="M19" s="12">
        <v>427.52</v>
      </c>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row>
    <row r="20" spans="1:41" ht="12">
      <c r="A20" s="54" t="s">
        <v>155</v>
      </c>
      <c r="B20" s="10">
        <v>2775.6003</v>
      </c>
      <c r="C20" s="11">
        <v>33</v>
      </c>
      <c r="D20" s="11">
        <v>465</v>
      </c>
      <c r="E20" s="11">
        <v>7496</v>
      </c>
      <c r="F20" s="11">
        <v>229510</v>
      </c>
      <c r="G20" s="11">
        <v>911843</v>
      </c>
      <c r="H20" s="12">
        <v>4.27</v>
      </c>
      <c r="I20" s="11">
        <v>477631</v>
      </c>
      <c r="J20" s="11">
        <v>434212</v>
      </c>
      <c r="K20" s="12">
        <v>110</v>
      </c>
      <c r="L20" s="12">
        <v>3.97</v>
      </c>
      <c r="M20" s="12">
        <v>328.52</v>
      </c>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row>
    <row r="21" spans="1:41" ht="12">
      <c r="A21" s="54" t="s">
        <v>156</v>
      </c>
      <c r="B21" s="10">
        <v>3515.2526</v>
      </c>
      <c r="C21" s="11">
        <v>16</v>
      </c>
      <c r="D21" s="11">
        <v>147</v>
      </c>
      <c r="E21" s="11">
        <v>2863</v>
      </c>
      <c r="F21" s="11">
        <v>67426</v>
      </c>
      <c r="G21" s="11">
        <v>254375</v>
      </c>
      <c r="H21" s="12">
        <v>1.19</v>
      </c>
      <c r="I21" s="11">
        <v>137978</v>
      </c>
      <c r="J21" s="11">
        <v>116397</v>
      </c>
      <c r="K21" s="12">
        <v>118.54</v>
      </c>
      <c r="L21" s="12">
        <v>3.77</v>
      </c>
      <c r="M21" s="12">
        <v>72.36</v>
      </c>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row>
    <row r="22" spans="1:41" s="17" customFormat="1" ht="12">
      <c r="A22" s="54" t="s">
        <v>157</v>
      </c>
      <c r="B22" s="10">
        <v>4628.5714</v>
      </c>
      <c r="C22" s="11">
        <v>13</v>
      </c>
      <c r="D22" s="11">
        <v>172</v>
      </c>
      <c r="E22" s="11">
        <v>3566</v>
      </c>
      <c r="F22" s="11">
        <v>96703</v>
      </c>
      <c r="G22" s="11">
        <v>358981</v>
      </c>
      <c r="H22" s="12">
        <v>1.68</v>
      </c>
      <c r="I22" s="11">
        <v>191900</v>
      </c>
      <c r="J22" s="11">
        <v>167081</v>
      </c>
      <c r="K22" s="12">
        <v>114.85</v>
      </c>
      <c r="L22" s="12">
        <v>3.71</v>
      </c>
      <c r="M22" s="12">
        <v>77.56</v>
      </c>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row>
    <row r="23" spans="1:41" ht="12">
      <c r="A23" s="54" t="s">
        <v>158</v>
      </c>
      <c r="B23" s="10">
        <v>126.8641</v>
      </c>
      <c r="C23" s="11">
        <v>6</v>
      </c>
      <c r="D23" s="11">
        <v>97</v>
      </c>
      <c r="E23" s="11">
        <v>1395</v>
      </c>
      <c r="F23" s="11">
        <v>24910</v>
      </c>
      <c r="G23" s="11">
        <v>90937</v>
      </c>
      <c r="H23" s="12">
        <v>0.43</v>
      </c>
      <c r="I23" s="11">
        <v>47704</v>
      </c>
      <c r="J23" s="11">
        <v>43233</v>
      </c>
      <c r="K23" s="12">
        <v>110.34</v>
      </c>
      <c r="L23" s="12">
        <v>3.65</v>
      </c>
      <c r="M23" s="12">
        <v>716.81</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row>
    <row r="24" spans="1:41" ht="12">
      <c r="A24" s="54" t="s">
        <v>159</v>
      </c>
      <c r="B24" s="10">
        <v>132.7589</v>
      </c>
      <c r="C24" s="11">
        <v>7</v>
      </c>
      <c r="D24" s="11">
        <v>144</v>
      </c>
      <c r="E24" s="11">
        <v>2826</v>
      </c>
      <c r="F24" s="11">
        <v>105608</v>
      </c>
      <c r="G24" s="11">
        <v>368771</v>
      </c>
      <c r="H24" s="12">
        <v>1.73</v>
      </c>
      <c r="I24" s="11">
        <v>190760</v>
      </c>
      <c r="J24" s="11">
        <v>178011</v>
      </c>
      <c r="K24" s="12">
        <v>107.16</v>
      </c>
      <c r="L24" s="12">
        <v>3.49</v>
      </c>
      <c r="M24" s="12">
        <v>2777.75</v>
      </c>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row>
    <row r="25" spans="1:41" ht="12">
      <c r="A25" s="54" t="s">
        <v>160</v>
      </c>
      <c r="B25" s="10">
        <v>104.0964</v>
      </c>
      <c r="C25" s="11">
        <v>3</v>
      </c>
      <c r="D25" s="11">
        <v>115</v>
      </c>
      <c r="E25" s="11">
        <v>1823</v>
      </c>
      <c r="F25" s="11">
        <v>93145</v>
      </c>
      <c r="G25" s="11">
        <v>340255</v>
      </c>
      <c r="H25" s="12">
        <v>1.59</v>
      </c>
      <c r="I25" s="11">
        <v>175155</v>
      </c>
      <c r="J25" s="11">
        <v>165100</v>
      </c>
      <c r="K25" s="12">
        <v>106.09</v>
      </c>
      <c r="L25" s="12">
        <v>3.65</v>
      </c>
      <c r="M25" s="12">
        <v>3268.65</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row>
    <row r="26" spans="1:41" ht="12">
      <c r="A26" s="54" t="s">
        <v>161</v>
      </c>
      <c r="B26" s="10">
        <v>163.4256</v>
      </c>
      <c r="C26" s="11">
        <v>8</v>
      </c>
      <c r="D26" s="11">
        <v>223</v>
      </c>
      <c r="E26" s="11">
        <v>4450</v>
      </c>
      <c r="F26" s="11">
        <v>249134</v>
      </c>
      <c r="G26" s="11">
        <v>853221</v>
      </c>
      <c r="H26" s="12">
        <v>3.99</v>
      </c>
      <c r="I26" s="11">
        <v>426516</v>
      </c>
      <c r="J26" s="11">
        <v>426705</v>
      </c>
      <c r="K26" s="12">
        <v>99.96</v>
      </c>
      <c r="L26" s="12">
        <v>3.42</v>
      </c>
      <c r="M26" s="12">
        <v>5220.85</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row>
    <row r="27" spans="1:41" ht="12">
      <c r="A27" s="54" t="s">
        <v>162</v>
      </c>
      <c r="B27" s="10">
        <v>60.0256</v>
      </c>
      <c r="C27" s="11">
        <v>2</v>
      </c>
      <c r="D27" s="11">
        <v>110</v>
      </c>
      <c r="E27" s="11">
        <v>1815</v>
      </c>
      <c r="F27" s="11">
        <v>72297</v>
      </c>
      <c r="G27" s="11">
        <v>261391</v>
      </c>
      <c r="H27" s="12">
        <v>1.22</v>
      </c>
      <c r="I27" s="11">
        <v>132279</v>
      </c>
      <c r="J27" s="11">
        <v>129112</v>
      </c>
      <c r="K27" s="12">
        <v>102.45</v>
      </c>
      <c r="L27" s="12">
        <v>3.62</v>
      </c>
      <c r="M27" s="12">
        <v>4354.66</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row>
    <row r="28" spans="1:41" ht="12">
      <c r="A28" s="54" t="s">
        <v>163</v>
      </c>
      <c r="B28" s="10">
        <v>175.6456</v>
      </c>
      <c r="C28" s="11">
        <v>7</v>
      </c>
      <c r="D28" s="11">
        <v>256</v>
      </c>
      <c r="E28" s="11">
        <v>5034</v>
      </c>
      <c r="F28" s="11">
        <v>203969</v>
      </c>
      <c r="G28" s="11">
        <v>706811</v>
      </c>
      <c r="H28" s="12">
        <v>3.31</v>
      </c>
      <c r="I28" s="11">
        <v>359510</v>
      </c>
      <c r="J28" s="11">
        <v>347301</v>
      </c>
      <c r="K28" s="12">
        <v>103.52</v>
      </c>
      <c r="L28" s="12">
        <v>3.47</v>
      </c>
      <c r="M28" s="12">
        <v>4024.07</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row>
    <row r="29" spans="1:41" s="17" customFormat="1" ht="12" customHeight="1">
      <c r="A29" s="64" t="s">
        <v>126</v>
      </c>
      <c r="B29" s="23">
        <v>271.7997</v>
      </c>
      <c r="C29" s="24">
        <v>12</v>
      </c>
      <c r="D29" s="24">
        <v>435</v>
      </c>
      <c r="E29" s="24">
        <v>9774</v>
      </c>
      <c r="F29" s="24">
        <v>838465</v>
      </c>
      <c r="G29" s="24">
        <v>2632863</v>
      </c>
      <c r="H29" s="25">
        <v>12.33</v>
      </c>
      <c r="I29" s="24">
        <v>1317406</v>
      </c>
      <c r="J29" s="24">
        <v>1315457</v>
      </c>
      <c r="K29" s="25">
        <v>100.15</v>
      </c>
      <c r="L29" s="25">
        <v>3.14</v>
      </c>
      <c r="M29" s="25">
        <v>9686.78</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row>
    <row r="30" spans="1:41" s="17" customFormat="1" ht="12" customHeight="1">
      <c r="A30" s="64" t="s">
        <v>127</v>
      </c>
      <c r="B30" s="23">
        <v>153.6029</v>
      </c>
      <c r="C30" s="24">
        <v>11</v>
      </c>
      <c r="D30" s="24">
        <v>466</v>
      </c>
      <c r="E30" s="24">
        <v>9361</v>
      </c>
      <c r="F30" s="24">
        <v>425591</v>
      </c>
      <c r="G30" s="24">
        <v>1426035</v>
      </c>
      <c r="H30" s="25">
        <v>6.68</v>
      </c>
      <c r="I30" s="24">
        <v>727489</v>
      </c>
      <c r="J30" s="24">
        <v>698546</v>
      </c>
      <c r="K30" s="25">
        <v>104.14</v>
      </c>
      <c r="L30" s="25">
        <v>3.35</v>
      </c>
      <c r="M30" s="25">
        <v>9283.91</v>
      </c>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row>
    <row r="31" spans="1:41" s="17" customFormat="1" ht="12" customHeight="1">
      <c r="A31" s="64" t="s">
        <v>164</v>
      </c>
      <c r="B31" s="23">
        <v>181.856</v>
      </c>
      <c r="C31" s="24">
        <v>10</v>
      </c>
      <c r="D31" s="24">
        <v>59</v>
      </c>
      <c r="E31" s="24">
        <v>863</v>
      </c>
      <c r="F31" s="24">
        <v>13869</v>
      </c>
      <c r="G31" s="24">
        <v>53250</v>
      </c>
      <c r="H31" s="25">
        <v>0.25</v>
      </c>
      <c r="I31" s="24">
        <v>28067</v>
      </c>
      <c r="J31" s="24">
        <v>25183</v>
      </c>
      <c r="K31" s="25">
        <v>111.45</v>
      </c>
      <c r="L31" s="25">
        <v>3.84</v>
      </c>
      <c r="M31" s="25">
        <v>292.81</v>
      </c>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row>
    <row r="32" spans="1:41" s="17" customFormat="1" ht="12" customHeight="1">
      <c r="A32" s="54" t="s">
        <v>165</v>
      </c>
      <c r="B32" s="10">
        <v>153.056</v>
      </c>
      <c r="C32" s="11">
        <v>6</v>
      </c>
      <c r="D32" s="11">
        <v>37</v>
      </c>
      <c r="E32" s="11">
        <v>727</v>
      </c>
      <c r="F32" s="11">
        <v>12493</v>
      </c>
      <c r="G32" s="11">
        <v>47394</v>
      </c>
      <c r="H32" s="12">
        <v>0.22</v>
      </c>
      <c r="I32" s="11">
        <v>24822</v>
      </c>
      <c r="J32" s="11">
        <v>22572</v>
      </c>
      <c r="K32" s="12">
        <v>109.97</v>
      </c>
      <c r="L32" s="12">
        <v>3.79</v>
      </c>
      <c r="M32" s="12">
        <v>309.65</v>
      </c>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row>
    <row r="33" spans="1:41" s="17" customFormat="1" ht="12" customHeight="1" thickBot="1">
      <c r="A33" s="65" t="s">
        <v>166</v>
      </c>
      <c r="B33" s="10">
        <v>28.8</v>
      </c>
      <c r="C33" s="11">
        <v>4</v>
      </c>
      <c r="D33" s="11">
        <v>22</v>
      </c>
      <c r="E33" s="11">
        <v>136</v>
      </c>
      <c r="F33" s="11">
        <v>1376</v>
      </c>
      <c r="G33" s="11">
        <v>5856</v>
      </c>
      <c r="H33" s="12">
        <v>0.03</v>
      </c>
      <c r="I33" s="11">
        <v>3245</v>
      </c>
      <c r="J33" s="11">
        <v>2611</v>
      </c>
      <c r="K33" s="12">
        <v>124.28</v>
      </c>
      <c r="L33" s="12">
        <v>4.26</v>
      </c>
      <c r="M33" s="12">
        <v>203.33</v>
      </c>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row>
    <row r="34" spans="1:26" s="9" customFormat="1" ht="11.25" customHeight="1" thickTop="1">
      <c r="A34" s="159" t="s">
        <v>129</v>
      </c>
      <c r="B34" s="160"/>
      <c r="C34" s="160"/>
      <c r="D34" s="160"/>
      <c r="E34" s="160"/>
      <c r="F34" s="160"/>
      <c r="G34" s="160"/>
      <c r="H34" s="160"/>
      <c r="I34" s="160"/>
      <c r="J34" s="160"/>
      <c r="K34" s="160"/>
      <c r="L34" s="160"/>
      <c r="M34" s="161"/>
      <c r="N34" s="8"/>
      <c r="O34" s="8"/>
      <c r="P34" s="8"/>
      <c r="Q34" s="8"/>
      <c r="R34" s="8"/>
      <c r="S34" s="8"/>
      <c r="T34" s="8"/>
      <c r="U34" s="8"/>
      <c r="V34" s="8"/>
      <c r="W34" s="8"/>
      <c r="X34" s="8"/>
      <c r="Y34" s="8"/>
      <c r="Z34" s="8"/>
    </row>
    <row r="35" spans="1:26" ht="12">
      <c r="A35" s="26" t="s">
        <v>130</v>
      </c>
      <c r="B35" s="27">
        <f aca="true" t="shared" si="0" ref="B35:G35">SUM(B36:B39)</f>
        <v>36000.0158</v>
      </c>
      <c r="C35" s="28">
        <f t="shared" si="0"/>
        <v>359</v>
      </c>
      <c r="D35" s="28">
        <f t="shared" si="0"/>
        <v>7510</v>
      </c>
      <c r="E35" s="28">
        <f t="shared" si="0"/>
        <v>136391</v>
      </c>
      <c r="F35" s="28">
        <f t="shared" si="0"/>
        <v>5805286</v>
      </c>
      <c r="G35" s="28">
        <f t="shared" si="0"/>
        <v>21304181</v>
      </c>
      <c r="H35" s="29">
        <f>G35/$G$35*100</f>
        <v>100</v>
      </c>
      <c r="I35" s="28">
        <f>SUM(I36:I39)</f>
        <v>10962590</v>
      </c>
      <c r="J35" s="28">
        <f>SUM(J36:J39)</f>
        <v>10341591</v>
      </c>
      <c r="K35" s="29">
        <f>I35/J35*100</f>
        <v>106.00486907672138</v>
      </c>
      <c r="L35" s="29">
        <f>G35/F35</f>
        <v>3.669790084416168</v>
      </c>
      <c r="M35" s="29">
        <f>G35/B35</f>
        <v>591.7825458287715</v>
      </c>
      <c r="N35" s="3"/>
      <c r="O35" s="3"/>
      <c r="P35" s="3"/>
      <c r="Q35" s="3"/>
      <c r="R35" s="3"/>
      <c r="S35" s="3"/>
      <c r="T35" s="3"/>
      <c r="U35" s="3"/>
      <c r="V35" s="3"/>
      <c r="W35" s="3"/>
      <c r="X35" s="3"/>
      <c r="Y35" s="3"/>
      <c r="Z35" s="3"/>
    </row>
    <row r="36" spans="1:26" ht="12">
      <c r="A36" s="66" t="s">
        <v>131</v>
      </c>
      <c r="B36" s="30">
        <f aca="true" t="shared" si="1" ref="B36:G36">SUM(B$29,B$24:B$25,B$8:B$11)</f>
        <v>7347.230299999999</v>
      </c>
      <c r="C36" s="31">
        <f t="shared" si="1"/>
        <v>89</v>
      </c>
      <c r="D36" s="31">
        <f t="shared" si="1"/>
        <v>2415</v>
      </c>
      <c r="E36" s="31">
        <f t="shared" si="1"/>
        <v>47403</v>
      </c>
      <c r="F36" s="31">
        <f t="shared" si="1"/>
        <v>2595983</v>
      </c>
      <c r="G36" s="32">
        <f t="shared" si="1"/>
        <v>9045251</v>
      </c>
      <c r="H36" s="33">
        <f>G36/$G$35*100</f>
        <v>42.457633081506394</v>
      </c>
      <c r="I36" s="31">
        <f>SUM(I$29,I$24:I$25,I$8:I$11)</f>
        <v>4610916</v>
      </c>
      <c r="J36" s="31">
        <f>SUM(J$29,J$24:J$25,J$8:J$11)</f>
        <v>4434335</v>
      </c>
      <c r="K36" s="33">
        <f>I36/J36*100</f>
        <v>103.98213035325476</v>
      </c>
      <c r="L36" s="33">
        <f>G36/F36</f>
        <v>3.4843259759405205</v>
      </c>
      <c r="M36" s="33">
        <f>G36/B36</f>
        <v>1231.1103137736136</v>
      </c>
      <c r="N36" s="3"/>
      <c r="O36" s="3"/>
      <c r="P36" s="3"/>
      <c r="Q36" s="3"/>
      <c r="R36" s="3"/>
      <c r="S36" s="3"/>
      <c r="T36" s="3"/>
      <c r="U36" s="3"/>
      <c r="V36" s="3"/>
      <c r="W36" s="3"/>
      <c r="X36" s="3"/>
      <c r="Y36" s="3"/>
      <c r="Z36" s="3"/>
    </row>
    <row r="37" spans="1:26" ht="12">
      <c r="A37" s="67" t="s">
        <v>133</v>
      </c>
      <c r="B37" s="30">
        <f aca="true" t="shared" si="2" ref="B37:G37">SUM(B$26,B$12:B$16)</f>
        <v>10506.878799999999</v>
      </c>
      <c r="C37" s="31">
        <f t="shared" si="2"/>
        <v>106</v>
      </c>
      <c r="D37" s="31">
        <f t="shared" si="2"/>
        <v>2081</v>
      </c>
      <c r="E37" s="31">
        <f t="shared" si="2"/>
        <v>34294</v>
      </c>
      <c r="F37" s="31">
        <f t="shared" si="2"/>
        <v>1332720</v>
      </c>
      <c r="G37" s="32">
        <f t="shared" si="2"/>
        <v>5407040</v>
      </c>
      <c r="H37" s="33">
        <f>G37/$G$35*100</f>
        <v>25.38018241583659</v>
      </c>
      <c r="I37" s="31">
        <f>SUM(I$26,I$12:I$16)</f>
        <v>2794937</v>
      </c>
      <c r="J37" s="31">
        <f>SUM(J$26,J$12:J$16)</f>
        <v>2612103</v>
      </c>
      <c r="K37" s="33">
        <f>I37/J37*100</f>
        <v>106.99949427721648</v>
      </c>
      <c r="L37" s="33">
        <f>G37/F37</f>
        <v>4.057146287292154</v>
      </c>
      <c r="M37" s="33">
        <f>G37/B37</f>
        <v>514.6190512828606</v>
      </c>
      <c r="N37" s="3"/>
      <c r="O37" s="3"/>
      <c r="P37" s="3"/>
      <c r="Q37" s="3"/>
      <c r="R37" s="3"/>
      <c r="S37" s="3"/>
      <c r="T37" s="3"/>
      <c r="U37" s="3"/>
      <c r="V37" s="3"/>
      <c r="W37" s="3"/>
      <c r="X37" s="3"/>
      <c r="Y37" s="3"/>
      <c r="Z37" s="3"/>
    </row>
    <row r="38" spans="1:26" ht="12">
      <c r="A38" s="67" t="s">
        <v>132</v>
      </c>
      <c r="B38" s="30">
        <f aca="true" t="shared" si="3" ref="B38:G38">SUM(B$27:B$28,B$30,B$17:B$20,B$23)</f>
        <v>10002.0827</v>
      </c>
      <c r="C38" s="31">
        <f t="shared" si="3"/>
        <v>135</v>
      </c>
      <c r="D38" s="31">
        <f t="shared" si="3"/>
        <v>2695</v>
      </c>
      <c r="E38" s="31">
        <f t="shared" si="3"/>
        <v>48265</v>
      </c>
      <c r="F38" s="31">
        <f t="shared" si="3"/>
        <v>1712454</v>
      </c>
      <c r="G38" s="32">
        <f t="shared" si="3"/>
        <v>6238534</v>
      </c>
      <c r="H38" s="33">
        <f>G38/$G$35*100</f>
        <v>29.28314399882352</v>
      </c>
      <c r="I38" s="31">
        <f>SUM(I$27:I$28,I$30,I$17:I$20,I$23)</f>
        <v>3226859</v>
      </c>
      <c r="J38" s="31">
        <f>SUM(J$27:J$28,J$30,J$17:J$20,J$23)</f>
        <v>3011675</v>
      </c>
      <c r="K38" s="33">
        <f>I38/J38*100</f>
        <v>107.14499406476463</v>
      </c>
      <c r="L38" s="33">
        <f>G38/F38</f>
        <v>3.6430374188153376</v>
      </c>
      <c r="M38" s="33">
        <f>G38/B38</f>
        <v>623.7234971072575</v>
      </c>
      <c r="N38" s="3"/>
      <c r="O38" s="3"/>
      <c r="P38" s="3"/>
      <c r="Q38" s="3"/>
      <c r="R38" s="3"/>
      <c r="S38" s="3"/>
      <c r="T38" s="3"/>
      <c r="U38" s="3"/>
      <c r="V38" s="3"/>
      <c r="W38" s="3"/>
      <c r="X38" s="3"/>
      <c r="Y38" s="3"/>
      <c r="Z38" s="3"/>
    </row>
    <row r="39" spans="1:26" ht="12">
      <c r="A39" s="67" t="s">
        <v>135</v>
      </c>
      <c r="B39" s="34">
        <f aca="true" t="shared" si="4" ref="B39:G39">SUM(B$21:B$22)</f>
        <v>8143.824</v>
      </c>
      <c r="C39" s="35">
        <f t="shared" si="4"/>
        <v>29</v>
      </c>
      <c r="D39" s="35">
        <f t="shared" si="4"/>
        <v>319</v>
      </c>
      <c r="E39" s="35">
        <f t="shared" si="4"/>
        <v>6429</v>
      </c>
      <c r="F39" s="35">
        <f t="shared" si="4"/>
        <v>164129</v>
      </c>
      <c r="G39" s="36">
        <f t="shared" si="4"/>
        <v>613356</v>
      </c>
      <c r="H39" s="33">
        <f>G39/$G$35*100</f>
        <v>2.879040503833496</v>
      </c>
      <c r="I39" s="35">
        <f>SUM(I$21:I$22)</f>
        <v>329878</v>
      </c>
      <c r="J39" s="35">
        <f>SUM(J$21:J$22)</f>
        <v>283478</v>
      </c>
      <c r="K39" s="33">
        <f>I39/J39*100</f>
        <v>116.36811322219008</v>
      </c>
      <c r="L39" s="33">
        <f>G39/F39</f>
        <v>3.7370361118388584</v>
      </c>
      <c r="M39" s="33">
        <f>G39/B39</f>
        <v>75.31547833057296</v>
      </c>
      <c r="N39" s="3"/>
      <c r="O39" s="3"/>
      <c r="P39" s="3"/>
      <c r="Q39" s="3"/>
      <c r="R39" s="3"/>
      <c r="S39" s="3"/>
      <c r="T39" s="3"/>
      <c r="U39" s="3"/>
      <c r="V39" s="3"/>
      <c r="W39" s="3"/>
      <c r="X39" s="3"/>
      <c r="Y39" s="3"/>
      <c r="Z39" s="3"/>
    </row>
    <row r="40" spans="1:26" ht="12">
      <c r="A40" s="14" t="s">
        <v>23</v>
      </c>
      <c r="B40" s="3"/>
      <c r="C40" s="3"/>
      <c r="D40" s="3"/>
      <c r="E40" s="3"/>
      <c r="F40" s="3"/>
      <c r="G40" s="3"/>
      <c r="H40" s="3"/>
      <c r="I40" s="3"/>
      <c r="J40" s="3"/>
      <c r="K40" s="3"/>
      <c r="L40" s="3"/>
      <c r="M40" s="3"/>
      <c r="N40" s="3"/>
      <c r="O40" s="3"/>
      <c r="P40" s="3"/>
      <c r="Q40" s="3"/>
      <c r="R40" s="3"/>
      <c r="S40" s="3"/>
      <c r="T40" s="3"/>
      <c r="U40" s="3"/>
      <c r="V40" s="3"/>
      <c r="W40" s="3"/>
      <c r="X40" s="3"/>
      <c r="Y40" s="3"/>
      <c r="Z40" s="3"/>
    </row>
    <row r="41" spans="1:26" ht="12">
      <c r="A41" s="14" t="s">
        <v>24</v>
      </c>
      <c r="B41" s="3"/>
      <c r="C41" s="3"/>
      <c r="D41" s="3"/>
      <c r="E41" s="3"/>
      <c r="F41" s="3"/>
      <c r="G41" s="3"/>
      <c r="H41" s="3"/>
      <c r="I41" s="3"/>
      <c r="J41" s="3"/>
      <c r="K41" s="3"/>
      <c r="L41" s="3"/>
      <c r="M41" s="3"/>
      <c r="N41" s="3"/>
      <c r="O41" s="3"/>
      <c r="P41" s="3"/>
      <c r="Q41" s="3"/>
      <c r="R41" s="3"/>
      <c r="S41" s="3"/>
      <c r="T41" s="3"/>
      <c r="U41" s="3"/>
      <c r="V41" s="3"/>
      <c r="W41" s="3"/>
      <c r="X41" s="3"/>
      <c r="Y41" s="3"/>
      <c r="Z41" s="3"/>
    </row>
    <row r="42" spans="1:26" ht="12">
      <c r="A42" s="14" t="s">
        <v>25</v>
      </c>
      <c r="B42" s="3"/>
      <c r="C42" s="3"/>
      <c r="D42" s="3"/>
      <c r="E42" s="3"/>
      <c r="F42" s="3"/>
      <c r="G42" s="3"/>
      <c r="H42" s="3"/>
      <c r="I42" s="3"/>
      <c r="J42" s="3"/>
      <c r="K42" s="3"/>
      <c r="L42" s="3"/>
      <c r="M42" s="3"/>
      <c r="N42" s="3"/>
      <c r="O42" s="3"/>
      <c r="P42" s="3"/>
      <c r="Q42" s="3"/>
      <c r="R42" s="3"/>
      <c r="S42" s="3"/>
      <c r="T42" s="3"/>
      <c r="U42" s="3"/>
      <c r="V42" s="3"/>
      <c r="W42" s="3"/>
      <c r="X42" s="3"/>
      <c r="Y42" s="3"/>
      <c r="Z42" s="3"/>
    </row>
    <row r="43" spans="1:26" ht="12">
      <c r="A43" s="14" t="s">
        <v>26</v>
      </c>
      <c r="B43" s="3"/>
      <c r="C43" s="3"/>
      <c r="D43" s="3"/>
      <c r="E43" s="3"/>
      <c r="F43" s="3"/>
      <c r="G43" s="3"/>
      <c r="H43" s="3"/>
      <c r="I43" s="3"/>
      <c r="J43" s="3"/>
      <c r="K43" s="3"/>
      <c r="L43" s="3"/>
      <c r="M43" s="3"/>
      <c r="N43" s="3"/>
      <c r="O43" s="3"/>
      <c r="P43" s="3"/>
      <c r="Q43" s="3"/>
      <c r="R43" s="3"/>
      <c r="S43" s="3"/>
      <c r="T43" s="3"/>
      <c r="U43" s="3"/>
      <c r="V43" s="3"/>
      <c r="W43" s="3"/>
      <c r="X43" s="3"/>
      <c r="Y43" s="3"/>
      <c r="Z43" s="3"/>
    </row>
    <row r="44" spans="1:26" s="44" customFormat="1" ht="12">
      <c r="A44" s="108" t="s">
        <v>598</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2:41" ht="12">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row>
    <row r="46" spans="2:41" ht="12">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row>
    <row r="47" spans="2:41" ht="1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row>
    <row r="48" spans="2:41" ht="1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row>
    <row r="49" spans="2:41" ht="1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row>
    <row r="50" spans="2:41" ht="1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row>
    <row r="51" spans="2:41" ht="1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row>
    <row r="52" spans="2:41" ht="12">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row>
    <row r="53" spans="2:41" ht="12">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row>
    <row r="54" spans="2:41" ht="1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row>
    <row r="55" spans="2:41" ht="12">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row>
    <row r="56" spans="2:41" ht="1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row>
    <row r="57" spans="2:41" ht="12">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row>
    <row r="58" spans="2:41" ht="12">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row>
    <row r="59" spans="2:41" ht="12">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row>
    <row r="60" spans="2:41" ht="12">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row>
    <row r="61" spans="2:41" ht="1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row>
    <row r="62" spans="2:41" ht="12">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row>
    <row r="63" spans="2:41" ht="12">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row>
  </sheetData>
  <sheetProtection/>
  <mergeCells count="3">
    <mergeCell ref="A34:M34"/>
    <mergeCell ref="A1:M1"/>
    <mergeCell ref="A2:M2"/>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28.xml><?xml version="1.0" encoding="utf-8"?>
<worksheet xmlns="http://schemas.openxmlformats.org/spreadsheetml/2006/main" xmlns:r="http://schemas.openxmlformats.org/officeDocument/2006/relationships">
  <dimension ref="A1:AO63"/>
  <sheetViews>
    <sheetView zoomScalePageLayoutView="0" workbookViewId="0" topLeftCell="A1">
      <selection activeCell="A2" sqref="A2:M2"/>
    </sheetView>
  </sheetViews>
  <sheetFormatPr defaultColWidth="9.33203125" defaultRowHeight="12"/>
  <cols>
    <col min="1" max="1" width="26.33203125" style="14" customWidth="1"/>
    <col min="2" max="2" width="11.16015625" style="0" customWidth="1"/>
    <col min="3" max="3" width="15.16015625" style="0" customWidth="1"/>
    <col min="4" max="4" width="6.66015625" style="0" customWidth="1"/>
    <col min="5" max="5" width="11.16015625" style="0" customWidth="1"/>
    <col min="6" max="6" width="9.66015625" style="0" customWidth="1"/>
    <col min="7" max="7" width="10.5" style="0" customWidth="1"/>
    <col min="8" max="8" width="10.66015625" style="0" customWidth="1"/>
    <col min="9" max="9" width="10.5" style="0" customWidth="1"/>
    <col min="10" max="10" width="10.16015625" style="0" customWidth="1"/>
    <col min="11" max="11" width="11.16015625" style="0" customWidth="1"/>
    <col min="12" max="12" width="19.66015625" style="0" customWidth="1"/>
    <col min="13" max="13" width="15" style="0" customWidth="1"/>
  </cols>
  <sheetData>
    <row r="1" spans="1:13" s="50" customFormat="1" ht="24.75" customHeight="1">
      <c r="A1" s="147" t="s">
        <v>142</v>
      </c>
      <c r="B1" s="147"/>
      <c r="C1" s="147"/>
      <c r="D1" s="147"/>
      <c r="E1" s="147"/>
      <c r="F1" s="147"/>
      <c r="G1" s="147"/>
      <c r="H1" s="147"/>
      <c r="I1" s="147"/>
      <c r="J1" s="147"/>
      <c r="K1" s="147"/>
      <c r="L1" s="147"/>
      <c r="M1" s="147"/>
    </row>
    <row r="2" spans="1:13" s="50" customFormat="1" ht="12" customHeight="1">
      <c r="A2" s="148" t="s">
        <v>177</v>
      </c>
      <c r="B2" s="154"/>
      <c r="C2" s="154"/>
      <c r="D2" s="154"/>
      <c r="E2" s="154"/>
      <c r="F2" s="154"/>
      <c r="G2" s="154"/>
      <c r="H2" s="154"/>
      <c r="I2" s="154"/>
      <c r="J2" s="154"/>
      <c r="K2" s="154"/>
      <c r="L2" s="154"/>
      <c r="M2" s="154"/>
    </row>
    <row r="3" spans="1:13" s="1" customFormat="1" ht="38.25" customHeight="1">
      <c r="A3" s="55" t="s">
        <v>11</v>
      </c>
      <c r="B3" s="55" t="s">
        <v>0</v>
      </c>
      <c r="C3" s="56" t="s">
        <v>1</v>
      </c>
      <c r="D3" s="56" t="s">
        <v>2</v>
      </c>
      <c r="E3" s="114" t="s">
        <v>594</v>
      </c>
      <c r="F3" s="55" t="s">
        <v>3</v>
      </c>
      <c r="G3" s="55" t="s">
        <v>4</v>
      </c>
      <c r="H3" s="55" t="s">
        <v>5</v>
      </c>
      <c r="I3" s="55" t="s">
        <v>6</v>
      </c>
      <c r="J3" s="55" t="s">
        <v>7</v>
      </c>
      <c r="K3" s="56" t="s">
        <v>8</v>
      </c>
      <c r="L3" s="56" t="s">
        <v>9</v>
      </c>
      <c r="M3" s="56" t="s">
        <v>10</v>
      </c>
    </row>
    <row r="4" spans="1:13" s="59" customFormat="1" ht="35.25" customHeight="1">
      <c r="A4" s="58" t="s">
        <v>128</v>
      </c>
      <c r="B4" s="58" t="s">
        <v>171</v>
      </c>
      <c r="C4" s="58" t="s">
        <v>80</v>
      </c>
      <c r="D4" s="58" t="s">
        <v>81</v>
      </c>
      <c r="E4" s="115" t="s">
        <v>600</v>
      </c>
      <c r="F4" s="58" t="s">
        <v>82</v>
      </c>
      <c r="G4" s="58" t="s">
        <v>83</v>
      </c>
      <c r="H4" s="72" t="s">
        <v>286</v>
      </c>
      <c r="I4" s="58" t="s">
        <v>85</v>
      </c>
      <c r="J4" s="58" t="s">
        <v>86</v>
      </c>
      <c r="K4" s="58" t="s">
        <v>87</v>
      </c>
      <c r="L4" s="52" t="s">
        <v>289</v>
      </c>
      <c r="M4" s="58" t="s">
        <v>172</v>
      </c>
    </row>
    <row r="5" spans="1:13" s="15" customFormat="1" ht="18" customHeight="1">
      <c r="A5" s="4" t="s">
        <v>124</v>
      </c>
      <c r="B5" s="5">
        <v>36181.8718</v>
      </c>
      <c r="C5" s="6">
        <v>369</v>
      </c>
      <c r="D5" s="6">
        <v>7569</v>
      </c>
      <c r="E5" s="6">
        <v>136099</v>
      </c>
      <c r="F5" s="6">
        <v>5648562</v>
      </c>
      <c r="G5" s="6">
        <v>21177874</v>
      </c>
      <c r="H5" s="7">
        <v>100</v>
      </c>
      <c r="I5" s="6">
        <v>10907032</v>
      </c>
      <c r="J5" s="6">
        <v>10270842</v>
      </c>
      <c r="K5" s="7">
        <v>106.19</v>
      </c>
      <c r="L5" s="7">
        <v>3.75</v>
      </c>
      <c r="M5" s="7">
        <v>585.32</v>
      </c>
    </row>
    <row r="6" spans="1:41" s="17" customFormat="1" ht="12">
      <c r="A6" s="64" t="s">
        <v>125</v>
      </c>
      <c r="B6" s="23">
        <v>36000.0158</v>
      </c>
      <c r="C6" s="24">
        <v>359</v>
      </c>
      <c r="D6" s="24">
        <v>7510</v>
      </c>
      <c r="E6" s="24">
        <v>135243</v>
      </c>
      <c r="F6" s="24">
        <v>5635936</v>
      </c>
      <c r="G6" s="24">
        <v>21125792</v>
      </c>
      <c r="H6" s="25">
        <v>99.75</v>
      </c>
      <c r="I6" s="24">
        <v>10879563</v>
      </c>
      <c r="J6" s="24">
        <v>10246229</v>
      </c>
      <c r="K6" s="25">
        <v>106.18</v>
      </c>
      <c r="L6" s="25">
        <v>3.75</v>
      </c>
      <c r="M6" s="25">
        <v>586.83</v>
      </c>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row>
    <row r="7" spans="1:41" s="17" customFormat="1" ht="12">
      <c r="A7" s="64" t="s">
        <v>169</v>
      </c>
      <c r="B7" s="23">
        <v>35574.6132</v>
      </c>
      <c r="C7" s="24">
        <v>336</v>
      </c>
      <c r="D7" s="24">
        <v>6609</v>
      </c>
      <c r="E7" s="24">
        <v>116200</v>
      </c>
      <c r="F7" s="24">
        <v>4391237</v>
      </c>
      <c r="G7" s="24">
        <v>17055966</v>
      </c>
      <c r="H7" s="25">
        <v>80.54</v>
      </c>
      <c r="I7" s="24">
        <v>8826534</v>
      </c>
      <c r="J7" s="24">
        <v>8229432</v>
      </c>
      <c r="K7" s="25">
        <v>107.26</v>
      </c>
      <c r="L7" s="25">
        <v>3.88</v>
      </c>
      <c r="M7" s="25">
        <v>479.44</v>
      </c>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row>
    <row r="8" spans="1:41" ht="12">
      <c r="A8" s="54" t="s">
        <v>143</v>
      </c>
      <c r="B8" s="10">
        <v>2052.5667</v>
      </c>
      <c r="C8" s="11">
        <v>29</v>
      </c>
      <c r="D8" s="11">
        <v>942</v>
      </c>
      <c r="E8" s="11">
        <v>18139</v>
      </c>
      <c r="F8" s="11">
        <v>910571</v>
      </c>
      <c r="G8" s="11">
        <v>3260731</v>
      </c>
      <c r="H8" s="12">
        <v>15.4</v>
      </c>
      <c r="I8" s="11">
        <v>1660940</v>
      </c>
      <c r="J8" s="11">
        <v>1599791</v>
      </c>
      <c r="K8" s="12">
        <v>103.82</v>
      </c>
      <c r="L8" s="12">
        <v>3.58</v>
      </c>
      <c r="M8" s="12">
        <v>1588.61</v>
      </c>
      <c r="N8" s="3"/>
      <c r="O8" s="3"/>
      <c r="P8" s="3"/>
      <c r="Q8" s="3"/>
      <c r="R8" s="3"/>
      <c r="S8" s="3"/>
      <c r="T8" s="3"/>
      <c r="U8" s="3"/>
      <c r="V8" s="3"/>
      <c r="W8" s="3"/>
      <c r="X8" s="3"/>
      <c r="Y8" s="3"/>
      <c r="Z8" s="3"/>
      <c r="AA8" s="3"/>
      <c r="AB8" s="3"/>
      <c r="AC8" s="3"/>
      <c r="AD8" s="3"/>
      <c r="AE8" s="3"/>
      <c r="AF8" s="3"/>
      <c r="AG8" s="3"/>
      <c r="AH8" s="3"/>
      <c r="AI8" s="3"/>
      <c r="AJ8" s="3"/>
      <c r="AK8" s="3"/>
      <c r="AL8" s="3"/>
      <c r="AM8" s="3"/>
      <c r="AN8" s="3"/>
      <c r="AO8" s="3"/>
    </row>
    <row r="9" spans="1:41" ht="12">
      <c r="A9" s="54" t="s">
        <v>144</v>
      </c>
      <c r="B9" s="10">
        <v>2137.4615</v>
      </c>
      <c r="C9" s="11">
        <v>12</v>
      </c>
      <c r="D9" s="11">
        <v>235</v>
      </c>
      <c r="E9" s="11">
        <v>3635</v>
      </c>
      <c r="F9" s="11">
        <v>111928</v>
      </c>
      <c r="G9" s="11">
        <v>464359</v>
      </c>
      <c r="H9" s="12">
        <v>2.19</v>
      </c>
      <c r="I9" s="11">
        <v>240698</v>
      </c>
      <c r="J9" s="11">
        <v>223661</v>
      </c>
      <c r="K9" s="12">
        <v>107.62</v>
      </c>
      <c r="L9" s="12">
        <v>4.15</v>
      </c>
      <c r="M9" s="12">
        <v>217.25</v>
      </c>
      <c r="N9" s="3"/>
      <c r="O9" s="3"/>
      <c r="P9" s="3"/>
      <c r="Q9" s="3"/>
      <c r="R9" s="3"/>
      <c r="S9" s="3"/>
      <c r="T9" s="3"/>
      <c r="U9" s="3"/>
      <c r="V9" s="3"/>
      <c r="W9" s="3"/>
      <c r="X9" s="3"/>
      <c r="Y9" s="3"/>
      <c r="Z9" s="3"/>
      <c r="AA9" s="3"/>
      <c r="AB9" s="3"/>
      <c r="AC9" s="3"/>
      <c r="AD9" s="3"/>
      <c r="AE9" s="3"/>
      <c r="AF9" s="3"/>
      <c r="AG9" s="3"/>
      <c r="AH9" s="3"/>
      <c r="AI9" s="3"/>
      <c r="AJ9" s="3"/>
      <c r="AK9" s="3"/>
      <c r="AL9" s="3"/>
      <c r="AM9" s="3"/>
      <c r="AN9" s="3"/>
      <c r="AO9" s="3"/>
    </row>
    <row r="10" spans="1:41" ht="12">
      <c r="A10" s="54" t="s">
        <v>145</v>
      </c>
      <c r="B10" s="10">
        <v>1220.954</v>
      </c>
      <c r="C10" s="11">
        <v>13</v>
      </c>
      <c r="D10" s="11">
        <v>369</v>
      </c>
      <c r="E10" s="11">
        <v>8241</v>
      </c>
      <c r="F10" s="11">
        <v>380327</v>
      </c>
      <c r="G10" s="11">
        <v>1483955</v>
      </c>
      <c r="H10" s="12">
        <v>7.01</v>
      </c>
      <c r="I10" s="11">
        <v>771148</v>
      </c>
      <c r="J10" s="11">
        <v>712807</v>
      </c>
      <c r="K10" s="12">
        <v>108.18</v>
      </c>
      <c r="L10" s="12">
        <v>3.9</v>
      </c>
      <c r="M10" s="12">
        <v>1215.41</v>
      </c>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row>
    <row r="11" spans="1:41" ht="12">
      <c r="A11" s="54" t="s">
        <v>146</v>
      </c>
      <c r="B11" s="10">
        <v>1427.5931</v>
      </c>
      <c r="C11" s="11">
        <v>13</v>
      </c>
      <c r="D11" s="11">
        <v>175</v>
      </c>
      <c r="E11" s="11">
        <v>2668</v>
      </c>
      <c r="F11" s="11">
        <v>92613</v>
      </c>
      <c r="G11" s="11">
        <v>401188</v>
      </c>
      <c r="H11" s="12">
        <v>1.89</v>
      </c>
      <c r="I11" s="11">
        <v>211389</v>
      </c>
      <c r="J11" s="11">
        <v>189799</v>
      </c>
      <c r="K11" s="12">
        <v>111.38</v>
      </c>
      <c r="L11" s="12">
        <v>4.33</v>
      </c>
      <c r="M11" s="12">
        <v>281.02</v>
      </c>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row>
    <row r="12" spans="1:41" ht="12">
      <c r="A12" s="54" t="s">
        <v>147</v>
      </c>
      <c r="B12" s="10">
        <v>1820.3149</v>
      </c>
      <c r="C12" s="11">
        <v>18</v>
      </c>
      <c r="D12" s="11">
        <v>259</v>
      </c>
      <c r="E12" s="11">
        <v>4233</v>
      </c>
      <c r="F12" s="11">
        <v>126176</v>
      </c>
      <c r="G12" s="11">
        <v>558191</v>
      </c>
      <c r="H12" s="12">
        <v>2.64</v>
      </c>
      <c r="I12" s="11">
        <v>293291</v>
      </c>
      <c r="J12" s="11">
        <v>264900</v>
      </c>
      <c r="K12" s="12">
        <v>110.72</v>
      </c>
      <c r="L12" s="12">
        <v>4.42</v>
      </c>
      <c r="M12" s="12">
        <v>306.65</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row>
    <row r="13" spans="1:41" ht="12">
      <c r="A13" s="54" t="s">
        <v>148</v>
      </c>
      <c r="B13" s="10">
        <v>2051.4712</v>
      </c>
      <c r="C13" s="11">
        <v>21</v>
      </c>
      <c r="D13" s="11">
        <v>372</v>
      </c>
      <c r="E13" s="11">
        <v>6699</v>
      </c>
      <c r="F13" s="11">
        <v>334186</v>
      </c>
      <c r="G13" s="11">
        <v>1379949</v>
      </c>
      <c r="H13" s="12">
        <v>6.52</v>
      </c>
      <c r="I13" s="11">
        <v>710384</v>
      </c>
      <c r="J13" s="11">
        <v>669565</v>
      </c>
      <c r="K13" s="12">
        <v>106.1</v>
      </c>
      <c r="L13" s="12">
        <v>4.13</v>
      </c>
      <c r="M13" s="12">
        <v>672.66</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row>
    <row r="14" spans="1:41" ht="12">
      <c r="A14" s="54" t="s">
        <v>149</v>
      </c>
      <c r="B14" s="10">
        <v>1074.396</v>
      </c>
      <c r="C14" s="11">
        <v>26</v>
      </c>
      <c r="D14" s="11">
        <v>583</v>
      </c>
      <c r="E14" s="11">
        <v>8523</v>
      </c>
      <c r="F14" s="11">
        <v>284535</v>
      </c>
      <c r="G14" s="11">
        <v>1281296</v>
      </c>
      <c r="H14" s="12">
        <v>6.05</v>
      </c>
      <c r="I14" s="11">
        <v>663989</v>
      </c>
      <c r="J14" s="11">
        <v>617307</v>
      </c>
      <c r="K14" s="12">
        <v>107.56</v>
      </c>
      <c r="L14" s="12">
        <v>4.5</v>
      </c>
      <c r="M14" s="12">
        <v>1192.57</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row>
    <row r="15" spans="1:41" ht="12">
      <c r="A15" s="54" t="s">
        <v>150</v>
      </c>
      <c r="B15" s="10">
        <v>4106.436</v>
      </c>
      <c r="C15" s="11">
        <v>13</v>
      </c>
      <c r="D15" s="11">
        <v>260</v>
      </c>
      <c r="E15" s="11">
        <v>4144</v>
      </c>
      <c r="F15" s="11">
        <v>135161</v>
      </c>
      <c r="G15" s="11">
        <v>546091</v>
      </c>
      <c r="H15" s="12">
        <v>2.58</v>
      </c>
      <c r="I15" s="11">
        <v>285764</v>
      </c>
      <c r="J15" s="11">
        <v>260327</v>
      </c>
      <c r="K15" s="12">
        <v>109.77</v>
      </c>
      <c r="L15" s="12">
        <v>4.04</v>
      </c>
      <c r="M15" s="12">
        <v>132.98</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row>
    <row r="16" spans="1:41" ht="12">
      <c r="A16" s="54" t="s">
        <v>151</v>
      </c>
      <c r="B16" s="10">
        <v>1290.8351</v>
      </c>
      <c r="C16" s="11">
        <v>20</v>
      </c>
      <c r="D16" s="11">
        <v>384</v>
      </c>
      <c r="E16" s="11">
        <v>6090</v>
      </c>
      <c r="F16" s="11">
        <v>181333</v>
      </c>
      <c r="G16" s="11">
        <v>753791</v>
      </c>
      <c r="H16" s="12">
        <v>3.56</v>
      </c>
      <c r="I16" s="11">
        <v>396192</v>
      </c>
      <c r="J16" s="11">
        <v>357599</v>
      </c>
      <c r="K16" s="12">
        <v>110.79</v>
      </c>
      <c r="L16" s="12">
        <v>4.16</v>
      </c>
      <c r="M16" s="12">
        <v>583.96</v>
      </c>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row>
    <row r="17" spans="1:41" ht="12">
      <c r="A17" s="54" t="s">
        <v>152</v>
      </c>
      <c r="B17" s="10">
        <v>1901.6725</v>
      </c>
      <c r="C17" s="11">
        <v>18</v>
      </c>
      <c r="D17" s="11">
        <v>357</v>
      </c>
      <c r="E17" s="11">
        <v>5193</v>
      </c>
      <c r="F17" s="11">
        <v>137988</v>
      </c>
      <c r="G17" s="11">
        <v>564381</v>
      </c>
      <c r="H17" s="12">
        <v>2.66</v>
      </c>
      <c r="I17" s="11">
        <v>297204</v>
      </c>
      <c r="J17" s="11">
        <v>267177</v>
      </c>
      <c r="K17" s="12">
        <v>111.24</v>
      </c>
      <c r="L17" s="12">
        <v>4.09</v>
      </c>
      <c r="M17" s="12">
        <v>296.78</v>
      </c>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row>
    <row r="18" spans="1:41" ht="12">
      <c r="A18" s="54" t="s">
        <v>153</v>
      </c>
      <c r="B18" s="10">
        <v>2016.0075</v>
      </c>
      <c r="C18" s="11">
        <v>31</v>
      </c>
      <c r="D18" s="11">
        <v>529</v>
      </c>
      <c r="E18" s="11">
        <v>9103</v>
      </c>
      <c r="F18" s="11">
        <v>280233</v>
      </c>
      <c r="G18" s="11">
        <v>1069339</v>
      </c>
      <c r="H18" s="12">
        <v>5.05</v>
      </c>
      <c r="I18" s="11">
        <v>554990</v>
      </c>
      <c r="J18" s="11">
        <v>514349</v>
      </c>
      <c r="K18" s="12">
        <v>107.9</v>
      </c>
      <c r="L18" s="12">
        <v>3.82</v>
      </c>
      <c r="M18" s="12">
        <v>530.42</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row>
    <row r="19" spans="1:41" ht="12">
      <c r="A19" s="54" t="s">
        <v>154</v>
      </c>
      <c r="B19" s="10">
        <v>2792.6642</v>
      </c>
      <c r="C19" s="11">
        <v>27</v>
      </c>
      <c r="D19" s="11">
        <v>415</v>
      </c>
      <c r="E19" s="11">
        <v>8367</v>
      </c>
      <c r="F19" s="11">
        <v>313518</v>
      </c>
      <c r="G19" s="11">
        <v>1179635</v>
      </c>
      <c r="H19" s="12">
        <v>5.57</v>
      </c>
      <c r="I19" s="11">
        <v>615015</v>
      </c>
      <c r="J19" s="11">
        <v>564620</v>
      </c>
      <c r="K19" s="12">
        <v>108.93</v>
      </c>
      <c r="L19" s="12">
        <v>3.76</v>
      </c>
      <c r="M19" s="12">
        <v>422.4</v>
      </c>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row>
    <row r="20" spans="1:41" ht="12">
      <c r="A20" s="54" t="s">
        <v>155</v>
      </c>
      <c r="B20" s="10">
        <v>2775.6003</v>
      </c>
      <c r="C20" s="11">
        <v>33</v>
      </c>
      <c r="D20" s="11">
        <v>465</v>
      </c>
      <c r="E20" s="11">
        <v>7492</v>
      </c>
      <c r="F20" s="11">
        <v>223916</v>
      </c>
      <c r="G20" s="11">
        <v>909110</v>
      </c>
      <c r="H20" s="12">
        <v>4.29</v>
      </c>
      <c r="I20" s="11">
        <v>476193</v>
      </c>
      <c r="J20" s="11">
        <v>432917</v>
      </c>
      <c r="K20" s="12">
        <v>110</v>
      </c>
      <c r="L20" s="12">
        <v>4.06</v>
      </c>
      <c r="M20" s="12">
        <v>327.54</v>
      </c>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row>
    <row r="21" spans="1:41" ht="12">
      <c r="A21" s="54" t="s">
        <v>156</v>
      </c>
      <c r="B21" s="10">
        <v>3515.2526</v>
      </c>
      <c r="C21" s="11">
        <v>16</v>
      </c>
      <c r="D21" s="11">
        <v>147</v>
      </c>
      <c r="E21" s="11">
        <v>2873</v>
      </c>
      <c r="F21" s="11">
        <v>65926</v>
      </c>
      <c r="G21" s="11">
        <v>254718</v>
      </c>
      <c r="H21" s="12">
        <v>1.2</v>
      </c>
      <c r="I21" s="11">
        <v>138553</v>
      </c>
      <c r="J21" s="11">
        <v>116165</v>
      </c>
      <c r="K21" s="12">
        <v>119.27</v>
      </c>
      <c r="L21" s="12">
        <v>3.86</v>
      </c>
      <c r="M21" s="12">
        <v>72.46</v>
      </c>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row>
    <row r="22" spans="1:41" s="17" customFormat="1" ht="12">
      <c r="A22" s="54" t="s">
        <v>157</v>
      </c>
      <c r="B22" s="10">
        <v>4628.5714</v>
      </c>
      <c r="C22" s="11">
        <v>13</v>
      </c>
      <c r="D22" s="11">
        <v>172</v>
      </c>
      <c r="E22" s="11">
        <v>3566</v>
      </c>
      <c r="F22" s="11">
        <v>94155</v>
      </c>
      <c r="G22" s="11">
        <v>358247</v>
      </c>
      <c r="H22" s="12">
        <v>1.69</v>
      </c>
      <c r="I22" s="11">
        <v>191954</v>
      </c>
      <c r="J22" s="11">
        <v>166293</v>
      </c>
      <c r="K22" s="12">
        <v>115.43</v>
      </c>
      <c r="L22" s="12">
        <v>3.8</v>
      </c>
      <c r="M22" s="12">
        <v>77.4</v>
      </c>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row>
    <row r="23" spans="1:41" ht="12">
      <c r="A23" s="54" t="s">
        <v>158</v>
      </c>
      <c r="B23" s="10">
        <v>126.8641</v>
      </c>
      <c r="C23" s="11">
        <v>6</v>
      </c>
      <c r="D23" s="11">
        <v>97</v>
      </c>
      <c r="E23" s="11">
        <v>1381</v>
      </c>
      <c r="F23" s="11">
        <v>24468</v>
      </c>
      <c r="G23" s="11">
        <v>92645</v>
      </c>
      <c r="H23" s="12">
        <v>0.44</v>
      </c>
      <c r="I23" s="11">
        <v>48858</v>
      </c>
      <c r="J23" s="11">
        <v>43787</v>
      </c>
      <c r="K23" s="12">
        <v>111.58</v>
      </c>
      <c r="L23" s="12">
        <v>3.79</v>
      </c>
      <c r="M23" s="12">
        <v>730.27</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row>
    <row r="24" spans="1:41" ht="12">
      <c r="A24" s="54" t="s">
        <v>159</v>
      </c>
      <c r="B24" s="10">
        <v>132.7589</v>
      </c>
      <c r="C24" s="11">
        <v>7</v>
      </c>
      <c r="D24" s="11">
        <v>144</v>
      </c>
      <c r="E24" s="11">
        <v>2826</v>
      </c>
      <c r="F24" s="11">
        <v>100810</v>
      </c>
      <c r="G24" s="11">
        <v>364520</v>
      </c>
      <c r="H24" s="12">
        <v>1.72</v>
      </c>
      <c r="I24" s="11">
        <v>188741</v>
      </c>
      <c r="J24" s="11">
        <v>175779</v>
      </c>
      <c r="K24" s="12">
        <v>107.37</v>
      </c>
      <c r="L24" s="12">
        <v>3.62</v>
      </c>
      <c r="M24" s="12">
        <v>2745.73</v>
      </c>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row>
    <row r="25" spans="1:41" ht="12">
      <c r="A25" s="54" t="s">
        <v>160</v>
      </c>
      <c r="B25" s="10">
        <v>104.0964</v>
      </c>
      <c r="C25" s="11">
        <v>3</v>
      </c>
      <c r="D25" s="11">
        <v>115</v>
      </c>
      <c r="E25" s="11">
        <v>1823</v>
      </c>
      <c r="F25" s="11">
        <v>88822</v>
      </c>
      <c r="G25" s="11">
        <v>338140</v>
      </c>
      <c r="H25" s="12">
        <v>1.6</v>
      </c>
      <c r="I25" s="11">
        <v>174361</v>
      </c>
      <c r="J25" s="11">
        <v>163779</v>
      </c>
      <c r="K25" s="12">
        <v>106.46</v>
      </c>
      <c r="L25" s="12">
        <v>3.81</v>
      </c>
      <c r="M25" s="12">
        <v>3248.34</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row>
    <row r="26" spans="1:41" ht="12">
      <c r="A26" s="54" t="s">
        <v>161</v>
      </c>
      <c r="B26" s="10">
        <v>163.4256</v>
      </c>
      <c r="C26" s="11">
        <v>8</v>
      </c>
      <c r="D26" s="11">
        <v>223</v>
      </c>
      <c r="E26" s="11">
        <v>4450</v>
      </c>
      <c r="F26" s="11">
        <v>237306</v>
      </c>
      <c r="G26" s="11">
        <v>832654</v>
      </c>
      <c r="H26" s="12">
        <v>3.93</v>
      </c>
      <c r="I26" s="11">
        <v>417382</v>
      </c>
      <c r="J26" s="11">
        <v>415272</v>
      </c>
      <c r="K26" s="12">
        <v>100.51</v>
      </c>
      <c r="L26" s="12">
        <v>3.51</v>
      </c>
      <c r="M26" s="12">
        <v>5095</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row>
    <row r="27" spans="1:41" ht="12">
      <c r="A27" s="54" t="s">
        <v>162</v>
      </c>
      <c r="B27" s="10">
        <v>60.0256</v>
      </c>
      <c r="C27" s="11">
        <v>2</v>
      </c>
      <c r="D27" s="11">
        <v>110</v>
      </c>
      <c r="E27" s="11">
        <v>1815</v>
      </c>
      <c r="F27" s="11">
        <v>69559</v>
      </c>
      <c r="G27" s="11">
        <v>260368</v>
      </c>
      <c r="H27" s="12">
        <v>1.23</v>
      </c>
      <c r="I27" s="11">
        <v>132024</v>
      </c>
      <c r="J27" s="11">
        <v>128344</v>
      </c>
      <c r="K27" s="12">
        <v>102.87</v>
      </c>
      <c r="L27" s="12">
        <v>3.74</v>
      </c>
      <c r="M27" s="12">
        <v>4337.62</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row>
    <row r="28" spans="1:41" ht="12">
      <c r="A28" s="54" t="s">
        <v>163</v>
      </c>
      <c r="B28" s="10">
        <v>175.6456</v>
      </c>
      <c r="C28" s="11">
        <v>7</v>
      </c>
      <c r="D28" s="11">
        <v>256</v>
      </c>
      <c r="E28" s="11">
        <v>4939</v>
      </c>
      <c r="F28" s="11">
        <v>197706</v>
      </c>
      <c r="G28" s="11">
        <v>702658</v>
      </c>
      <c r="H28" s="12">
        <v>3.32</v>
      </c>
      <c r="I28" s="11">
        <v>357464</v>
      </c>
      <c r="J28" s="11">
        <v>345194</v>
      </c>
      <c r="K28" s="12">
        <v>103.55</v>
      </c>
      <c r="L28" s="12">
        <v>3.55</v>
      </c>
      <c r="M28" s="12">
        <v>4000.43</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row>
    <row r="29" spans="1:41" s="17" customFormat="1" ht="12" customHeight="1">
      <c r="A29" s="64" t="s">
        <v>126</v>
      </c>
      <c r="B29" s="23">
        <v>271.7997</v>
      </c>
      <c r="C29" s="24">
        <v>12</v>
      </c>
      <c r="D29" s="24">
        <v>435</v>
      </c>
      <c r="E29" s="24">
        <v>9730</v>
      </c>
      <c r="F29" s="24">
        <v>832424</v>
      </c>
      <c r="G29" s="24">
        <v>2653578</v>
      </c>
      <c r="H29" s="25">
        <v>12.53</v>
      </c>
      <c r="I29" s="24">
        <v>1329612</v>
      </c>
      <c r="J29" s="24">
        <v>1323966</v>
      </c>
      <c r="K29" s="25">
        <v>100.43</v>
      </c>
      <c r="L29" s="25">
        <v>3.19</v>
      </c>
      <c r="M29" s="25">
        <v>9762.99</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row>
    <row r="30" spans="1:41" s="17" customFormat="1" ht="12" customHeight="1">
      <c r="A30" s="64" t="s">
        <v>127</v>
      </c>
      <c r="B30" s="23">
        <v>153.6029</v>
      </c>
      <c r="C30" s="24">
        <v>11</v>
      </c>
      <c r="D30" s="24">
        <v>466</v>
      </c>
      <c r="E30" s="24">
        <v>9313</v>
      </c>
      <c r="F30" s="24">
        <v>412275</v>
      </c>
      <c r="G30" s="24">
        <v>1416248</v>
      </c>
      <c r="H30" s="25">
        <v>6.69</v>
      </c>
      <c r="I30" s="24">
        <v>723417</v>
      </c>
      <c r="J30" s="24">
        <v>692831</v>
      </c>
      <c r="K30" s="25">
        <v>104.41</v>
      </c>
      <c r="L30" s="25">
        <v>3.44</v>
      </c>
      <c r="M30" s="25">
        <v>9220.19</v>
      </c>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row>
    <row r="31" spans="1:41" s="17" customFormat="1" ht="12" customHeight="1">
      <c r="A31" s="64" t="s">
        <v>164</v>
      </c>
      <c r="B31" s="23">
        <v>181.856</v>
      </c>
      <c r="C31" s="24">
        <v>10</v>
      </c>
      <c r="D31" s="24">
        <v>59</v>
      </c>
      <c r="E31" s="24">
        <v>856</v>
      </c>
      <c r="F31" s="24">
        <v>12626</v>
      </c>
      <c r="G31" s="24">
        <v>52082</v>
      </c>
      <c r="H31" s="25">
        <v>0.25</v>
      </c>
      <c r="I31" s="24">
        <v>27469</v>
      </c>
      <c r="J31" s="24">
        <v>24613</v>
      </c>
      <c r="K31" s="25">
        <v>111.6</v>
      </c>
      <c r="L31" s="25">
        <v>4.12</v>
      </c>
      <c r="M31" s="25">
        <v>286.39</v>
      </c>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row>
    <row r="32" spans="1:41" s="17" customFormat="1" ht="12" customHeight="1">
      <c r="A32" s="54" t="s">
        <v>165</v>
      </c>
      <c r="B32" s="10">
        <v>153.056</v>
      </c>
      <c r="C32" s="11">
        <v>6</v>
      </c>
      <c r="D32" s="11">
        <v>37</v>
      </c>
      <c r="E32" s="11">
        <v>720</v>
      </c>
      <c r="F32" s="11">
        <v>11278</v>
      </c>
      <c r="G32" s="11">
        <v>46516</v>
      </c>
      <c r="H32" s="12">
        <v>0.22</v>
      </c>
      <c r="I32" s="11">
        <v>24388</v>
      </c>
      <c r="J32" s="11">
        <v>22128</v>
      </c>
      <c r="K32" s="12">
        <v>110.21</v>
      </c>
      <c r="L32" s="12">
        <v>4.12</v>
      </c>
      <c r="M32" s="12">
        <v>303.91</v>
      </c>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row>
    <row r="33" spans="1:41" s="17" customFormat="1" ht="12" customHeight="1" thickBot="1">
      <c r="A33" s="65" t="s">
        <v>166</v>
      </c>
      <c r="B33" s="10">
        <v>28.8</v>
      </c>
      <c r="C33" s="11">
        <v>4</v>
      </c>
      <c r="D33" s="11">
        <v>22</v>
      </c>
      <c r="E33" s="11">
        <v>136</v>
      </c>
      <c r="F33" s="11">
        <v>1348</v>
      </c>
      <c r="G33" s="11">
        <v>5566</v>
      </c>
      <c r="H33" s="12">
        <v>0.03</v>
      </c>
      <c r="I33" s="11">
        <v>3081</v>
      </c>
      <c r="J33" s="11">
        <v>2485</v>
      </c>
      <c r="K33" s="12">
        <v>123.98</v>
      </c>
      <c r="L33" s="12">
        <v>4.13</v>
      </c>
      <c r="M33" s="12">
        <v>193.26</v>
      </c>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row>
    <row r="34" spans="1:26" s="9" customFormat="1" ht="11.25" customHeight="1" thickTop="1">
      <c r="A34" s="159" t="s">
        <v>129</v>
      </c>
      <c r="B34" s="160"/>
      <c r="C34" s="160"/>
      <c r="D34" s="160"/>
      <c r="E34" s="160"/>
      <c r="F34" s="160"/>
      <c r="G34" s="160"/>
      <c r="H34" s="160"/>
      <c r="I34" s="160"/>
      <c r="J34" s="160"/>
      <c r="K34" s="160"/>
      <c r="L34" s="160"/>
      <c r="M34" s="161"/>
      <c r="N34" s="8"/>
      <c r="O34" s="8"/>
      <c r="P34" s="8"/>
      <c r="Q34" s="8"/>
      <c r="R34" s="8"/>
      <c r="S34" s="8"/>
      <c r="T34" s="8"/>
      <c r="U34" s="8"/>
      <c r="V34" s="8"/>
      <c r="W34" s="8"/>
      <c r="X34" s="8"/>
      <c r="Y34" s="8"/>
      <c r="Z34" s="8"/>
    </row>
    <row r="35" spans="1:26" ht="12">
      <c r="A35" s="26" t="s">
        <v>130</v>
      </c>
      <c r="B35" s="27">
        <f aca="true" t="shared" si="0" ref="B35:G35">SUM(B36:B39)</f>
        <v>36000.0158</v>
      </c>
      <c r="C35" s="28">
        <f t="shared" si="0"/>
        <v>359</v>
      </c>
      <c r="D35" s="28">
        <f t="shared" si="0"/>
        <v>7510</v>
      </c>
      <c r="E35" s="28">
        <f t="shared" si="0"/>
        <v>135243</v>
      </c>
      <c r="F35" s="28">
        <f t="shared" si="0"/>
        <v>5635936</v>
      </c>
      <c r="G35" s="28">
        <f t="shared" si="0"/>
        <v>21125792</v>
      </c>
      <c r="H35" s="29">
        <f>G35/$G$35*100</f>
        <v>100</v>
      </c>
      <c r="I35" s="28">
        <f>SUM(I36:I39)</f>
        <v>10879563</v>
      </c>
      <c r="J35" s="28">
        <f>SUM(J36:J39)</f>
        <v>10246229</v>
      </c>
      <c r="K35" s="29">
        <f>I35/J35*100</f>
        <v>106.18114235002946</v>
      </c>
      <c r="L35" s="29">
        <f>G35/F35</f>
        <v>3.7484087824985948</v>
      </c>
      <c r="M35" s="29">
        <f>G35/B35</f>
        <v>586.8272980035747</v>
      </c>
      <c r="N35" s="3"/>
      <c r="O35" s="3"/>
      <c r="P35" s="3"/>
      <c r="Q35" s="3"/>
      <c r="R35" s="3"/>
      <c r="S35" s="3"/>
      <c r="T35" s="3"/>
      <c r="U35" s="3"/>
      <c r="V35" s="3"/>
      <c r="W35" s="3"/>
      <c r="X35" s="3"/>
      <c r="Y35" s="3"/>
      <c r="Z35" s="3"/>
    </row>
    <row r="36" spans="1:26" ht="12">
      <c r="A36" s="66" t="s">
        <v>131</v>
      </c>
      <c r="B36" s="30">
        <f aca="true" t="shared" si="1" ref="B36:G36">SUM(B$29,B$24:B$25,B$8:B$11)</f>
        <v>7347.230299999999</v>
      </c>
      <c r="C36" s="31">
        <f t="shared" si="1"/>
        <v>89</v>
      </c>
      <c r="D36" s="31">
        <f t="shared" si="1"/>
        <v>2415</v>
      </c>
      <c r="E36" s="31">
        <f t="shared" si="1"/>
        <v>47062</v>
      </c>
      <c r="F36" s="31">
        <f t="shared" si="1"/>
        <v>2517495</v>
      </c>
      <c r="G36" s="32">
        <f t="shared" si="1"/>
        <v>8966471</v>
      </c>
      <c r="H36" s="33">
        <f>G36/$G$35*100</f>
        <v>42.44324189123892</v>
      </c>
      <c r="I36" s="31">
        <f>SUM(I$29,I$24:I$25,I$8:I$11)</f>
        <v>4576889</v>
      </c>
      <c r="J36" s="31">
        <f>SUM(J$29,J$24:J$25,J$8:J$11)</f>
        <v>4389582</v>
      </c>
      <c r="K36" s="33">
        <f>I36/J36*100</f>
        <v>104.26708055573401</v>
      </c>
      <c r="L36" s="33">
        <f>G36/F36</f>
        <v>3.5616638761943915</v>
      </c>
      <c r="M36" s="33">
        <f>G36/B36</f>
        <v>1220.3879059024462</v>
      </c>
      <c r="N36" s="3"/>
      <c r="O36" s="3"/>
      <c r="P36" s="3"/>
      <c r="Q36" s="3"/>
      <c r="R36" s="3"/>
      <c r="S36" s="3"/>
      <c r="T36" s="3"/>
      <c r="U36" s="3"/>
      <c r="V36" s="3"/>
      <c r="W36" s="3"/>
      <c r="X36" s="3"/>
      <c r="Y36" s="3"/>
      <c r="Z36" s="3"/>
    </row>
    <row r="37" spans="1:26" ht="12">
      <c r="A37" s="67" t="s">
        <v>133</v>
      </c>
      <c r="B37" s="30">
        <f aca="true" t="shared" si="2" ref="B37:G37">SUM(B$26,B$12:B$16)</f>
        <v>10506.878799999999</v>
      </c>
      <c r="C37" s="31">
        <f t="shared" si="2"/>
        <v>106</v>
      </c>
      <c r="D37" s="31">
        <f t="shared" si="2"/>
        <v>2081</v>
      </c>
      <c r="E37" s="31">
        <f t="shared" si="2"/>
        <v>34139</v>
      </c>
      <c r="F37" s="31">
        <f t="shared" si="2"/>
        <v>1298697</v>
      </c>
      <c r="G37" s="32">
        <f t="shared" si="2"/>
        <v>5351972</v>
      </c>
      <c r="H37" s="33">
        <f>G37/$G$35*100</f>
        <v>25.333828904497402</v>
      </c>
      <c r="I37" s="31">
        <f>SUM(I$26,I$12:I$16)</f>
        <v>2767002</v>
      </c>
      <c r="J37" s="31">
        <f>SUM(J$26,J$12:J$16)</f>
        <v>2584970</v>
      </c>
      <c r="K37" s="33">
        <f>I37/J37*100</f>
        <v>107.04193859116353</v>
      </c>
      <c r="L37" s="33">
        <f>G37/F37</f>
        <v>4.121032080616187</v>
      </c>
      <c r="M37" s="33">
        <f>G37/B37</f>
        <v>509.37791344847346</v>
      </c>
      <c r="N37" s="3"/>
      <c r="O37" s="3"/>
      <c r="P37" s="3"/>
      <c r="Q37" s="3"/>
      <c r="R37" s="3"/>
      <c r="S37" s="3"/>
      <c r="T37" s="3"/>
      <c r="U37" s="3"/>
      <c r="V37" s="3"/>
      <c r="W37" s="3"/>
      <c r="X37" s="3"/>
      <c r="Y37" s="3"/>
      <c r="Z37" s="3"/>
    </row>
    <row r="38" spans="1:26" ht="12">
      <c r="A38" s="67" t="s">
        <v>132</v>
      </c>
      <c r="B38" s="30">
        <f aca="true" t="shared" si="3" ref="B38:G38">SUM(B$27:B$28,B$30,B$17:B$20,B$23)</f>
        <v>10002.0827</v>
      </c>
      <c r="C38" s="31">
        <f t="shared" si="3"/>
        <v>135</v>
      </c>
      <c r="D38" s="31">
        <f t="shared" si="3"/>
        <v>2695</v>
      </c>
      <c r="E38" s="31">
        <f t="shared" si="3"/>
        <v>47603</v>
      </c>
      <c r="F38" s="31">
        <f t="shared" si="3"/>
        <v>1659663</v>
      </c>
      <c r="G38" s="32">
        <f t="shared" si="3"/>
        <v>6194384</v>
      </c>
      <c r="H38" s="33">
        <f>G38/$G$35*100</f>
        <v>29.321428517330855</v>
      </c>
      <c r="I38" s="31">
        <f>SUM(I$27:I$28,I$30,I$17:I$20,I$23)</f>
        <v>3205165</v>
      </c>
      <c r="J38" s="31">
        <f>SUM(J$27:J$28,J$30,J$17:J$20,J$23)</f>
        <v>2989219</v>
      </c>
      <c r="K38" s="33">
        <f>I38/J38*100</f>
        <v>107.22416122739753</v>
      </c>
      <c r="L38" s="33">
        <f>G38/F38</f>
        <v>3.7323143312829172</v>
      </c>
      <c r="M38" s="33">
        <f>G38/B38</f>
        <v>619.3094164278406</v>
      </c>
      <c r="N38" s="3"/>
      <c r="O38" s="3"/>
      <c r="P38" s="3"/>
      <c r="Q38" s="3"/>
      <c r="R38" s="3"/>
      <c r="S38" s="3"/>
      <c r="T38" s="3"/>
      <c r="U38" s="3"/>
      <c r="V38" s="3"/>
      <c r="W38" s="3"/>
      <c r="X38" s="3"/>
      <c r="Y38" s="3"/>
      <c r="Z38" s="3"/>
    </row>
    <row r="39" spans="1:26" ht="12">
      <c r="A39" s="67" t="s">
        <v>135</v>
      </c>
      <c r="B39" s="34">
        <f aca="true" t="shared" si="4" ref="B39:G39">SUM(B$21:B$22)</f>
        <v>8143.824</v>
      </c>
      <c r="C39" s="35">
        <f t="shared" si="4"/>
        <v>29</v>
      </c>
      <c r="D39" s="35">
        <f t="shared" si="4"/>
        <v>319</v>
      </c>
      <c r="E39" s="35">
        <f t="shared" si="4"/>
        <v>6439</v>
      </c>
      <c r="F39" s="35">
        <f t="shared" si="4"/>
        <v>160081</v>
      </c>
      <c r="G39" s="36">
        <f t="shared" si="4"/>
        <v>612965</v>
      </c>
      <c r="H39" s="33">
        <f>G39/$G$35*100</f>
        <v>2.901500686932826</v>
      </c>
      <c r="I39" s="35">
        <f>SUM(I$21:I$22)</f>
        <v>330507</v>
      </c>
      <c r="J39" s="35">
        <f>SUM(J$21:J$22)</f>
        <v>282458</v>
      </c>
      <c r="K39" s="33">
        <f>I39/J39*100</f>
        <v>117.01102464791227</v>
      </c>
      <c r="L39" s="33">
        <f>G39/F39</f>
        <v>3.829092771784284</v>
      </c>
      <c r="M39" s="33">
        <f>G39/B39</f>
        <v>75.26746648748795</v>
      </c>
      <c r="N39" s="3"/>
      <c r="O39" s="3"/>
      <c r="P39" s="3"/>
      <c r="Q39" s="3"/>
      <c r="R39" s="3"/>
      <c r="S39" s="3"/>
      <c r="T39" s="3"/>
      <c r="U39" s="3"/>
      <c r="V39" s="3"/>
      <c r="W39" s="3"/>
      <c r="X39" s="3"/>
      <c r="Y39" s="3"/>
      <c r="Z39" s="3"/>
    </row>
    <row r="40" spans="1:26" ht="12">
      <c r="A40" s="14" t="s">
        <v>23</v>
      </c>
      <c r="B40" s="3"/>
      <c r="C40" s="3"/>
      <c r="D40" s="3"/>
      <c r="E40" s="3"/>
      <c r="F40" s="3"/>
      <c r="G40" s="3"/>
      <c r="H40" s="3"/>
      <c r="I40" s="3"/>
      <c r="J40" s="3"/>
      <c r="K40" s="3"/>
      <c r="L40" s="3"/>
      <c r="M40" s="3"/>
      <c r="N40" s="3"/>
      <c r="O40" s="3"/>
      <c r="P40" s="3"/>
      <c r="Q40" s="3"/>
      <c r="R40" s="3"/>
      <c r="S40" s="3"/>
      <c r="T40" s="3"/>
      <c r="U40" s="3"/>
      <c r="V40" s="3"/>
      <c r="W40" s="3"/>
      <c r="X40" s="3"/>
      <c r="Y40" s="3"/>
      <c r="Z40" s="3"/>
    </row>
    <row r="41" spans="1:26" ht="12">
      <c r="A41" s="14" t="s">
        <v>24</v>
      </c>
      <c r="B41" s="3"/>
      <c r="C41" s="3"/>
      <c r="D41" s="3"/>
      <c r="E41" s="3"/>
      <c r="F41" s="3"/>
      <c r="G41" s="3"/>
      <c r="H41" s="3"/>
      <c r="I41" s="3"/>
      <c r="J41" s="3"/>
      <c r="K41" s="3"/>
      <c r="L41" s="3"/>
      <c r="M41" s="3"/>
      <c r="N41" s="3"/>
      <c r="O41" s="3"/>
      <c r="P41" s="3"/>
      <c r="Q41" s="3"/>
      <c r="R41" s="3"/>
      <c r="S41" s="3"/>
      <c r="T41" s="3"/>
      <c r="U41" s="3"/>
      <c r="V41" s="3"/>
      <c r="W41" s="3"/>
      <c r="X41" s="3"/>
      <c r="Y41" s="3"/>
      <c r="Z41" s="3"/>
    </row>
    <row r="42" spans="1:26" ht="12">
      <c r="A42" s="14" t="s">
        <v>25</v>
      </c>
      <c r="B42" s="3"/>
      <c r="C42" s="3"/>
      <c r="D42" s="3"/>
      <c r="E42" s="3"/>
      <c r="F42" s="3"/>
      <c r="G42" s="3"/>
      <c r="H42" s="3"/>
      <c r="I42" s="3"/>
      <c r="J42" s="3"/>
      <c r="K42" s="3"/>
      <c r="L42" s="3"/>
      <c r="M42" s="3"/>
      <c r="N42" s="3"/>
      <c r="O42" s="3"/>
      <c r="P42" s="3"/>
      <c r="Q42" s="3"/>
      <c r="R42" s="3"/>
      <c r="S42" s="3"/>
      <c r="T42" s="3"/>
      <c r="U42" s="3"/>
      <c r="V42" s="3"/>
      <c r="W42" s="3"/>
      <c r="X42" s="3"/>
      <c r="Y42" s="3"/>
      <c r="Z42" s="3"/>
    </row>
    <row r="43" spans="1:26" ht="12">
      <c r="A43" s="14" t="s">
        <v>26</v>
      </c>
      <c r="B43" s="3"/>
      <c r="C43" s="3"/>
      <c r="D43" s="3"/>
      <c r="E43" s="3"/>
      <c r="F43" s="3"/>
      <c r="G43" s="3"/>
      <c r="H43" s="3"/>
      <c r="I43" s="3"/>
      <c r="J43" s="3"/>
      <c r="K43" s="3"/>
      <c r="L43" s="3"/>
      <c r="M43" s="3"/>
      <c r="N43" s="3"/>
      <c r="O43" s="3"/>
      <c r="P43" s="3"/>
      <c r="Q43" s="3"/>
      <c r="R43" s="3"/>
      <c r="S43" s="3"/>
      <c r="T43" s="3"/>
      <c r="U43" s="3"/>
      <c r="V43" s="3"/>
      <c r="W43" s="3"/>
      <c r="X43" s="3"/>
      <c r="Y43" s="3"/>
      <c r="Z43" s="3"/>
    </row>
    <row r="44" spans="1:26" s="44" customFormat="1" ht="12">
      <c r="A44" s="108" t="s">
        <v>598</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2:41" ht="12">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row>
    <row r="46" spans="2:41" ht="12">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row>
    <row r="47" spans="2:41" ht="1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row>
    <row r="48" spans="2:41" ht="1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row>
    <row r="49" spans="2:41" ht="1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row>
    <row r="50" spans="2:41" ht="1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row>
    <row r="51" spans="2:41" ht="1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row>
    <row r="52" spans="2:41" ht="12">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row>
    <row r="53" spans="2:41" ht="12">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row>
    <row r="54" spans="2:41" ht="1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row>
    <row r="55" spans="2:41" ht="12">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row>
    <row r="56" spans="2:41" ht="1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row>
    <row r="57" spans="2:41" ht="12">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row>
    <row r="58" spans="2:41" ht="12">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row>
    <row r="59" spans="2:41" ht="12">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row>
    <row r="60" spans="2:41" ht="12">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row>
    <row r="61" spans="2:41" ht="1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row>
    <row r="62" spans="2:41" ht="12">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row>
    <row r="63" spans="2:41" ht="12">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row>
  </sheetData>
  <sheetProtection/>
  <mergeCells count="3">
    <mergeCell ref="A34:M34"/>
    <mergeCell ref="A1:M1"/>
    <mergeCell ref="A2:M2"/>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29.xml><?xml version="1.0" encoding="utf-8"?>
<worksheet xmlns="http://schemas.openxmlformats.org/spreadsheetml/2006/main" xmlns:r="http://schemas.openxmlformats.org/officeDocument/2006/relationships">
  <dimension ref="A1:AO63"/>
  <sheetViews>
    <sheetView zoomScalePageLayoutView="0" workbookViewId="0" topLeftCell="A1">
      <selection activeCell="A2" sqref="A2:M2"/>
    </sheetView>
  </sheetViews>
  <sheetFormatPr defaultColWidth="9.33203125" defaultRowHeight="12"/>
  <cols>
    <col min="1" max="1" width="23.83203125" style="14" customWidth="1"/>
    <col min="2" max="2" width="11.16015625" style="0" customWidth="1"/>
    <col min="3" max="3" width="14.66015625" style="0" customWidth="1"/>
    <col min="4" max="4" width="6.66015625" style="0" customWidth="1"/>
    <col min="5" max="5" width="10.66015625" style="0" customWidth="1"/>
    <col min="6" max="6" width="9.66015625" style="0" customWidth="1"/>
    <col min="7" max="7" width="10.5" style="0" customWidth="1"/>
    <col min="8" max="8" width="10.66015625" style="0" customWidth="1"/>
    <col min="9" max="9" width="10.5" style="0" customWidth="1"/>
    <col min="10" max="10" width="10.16015625" style="0" customWidth="1"/>
    <col min="11" max="11" width="14.33203125" style="0" customWidth="1"/>
    <col min="12" max="12" width="19" style="0" customWidth="1"/>
    <col min="13" max="13" width="17.66015625" style="0" customWidth="1"/>
  </cols>
  <sheetData>
    <row r="1" spans="1:13" s="50" customFormat="1" ht="24.75" customHeight="1">
      <c r="A1" s="147" t="s">
        <v>142</v>
      </c>
      <c r="B1" s="147"/>
      <c r="C1" s="147"/>
      <c r="D1" s="147"/>
      <c r="E1" s="147"/>
      <c r="F1" s="147"/>
      <c r="G1" s="147"/>
      <c r="H1" s="147"/>
      <c r="I1" s="147"/>
      <c r="J1" s="147"/>
      <c r="K1" s="147"/>
      <c r="L1" s="147"/>
      <c r="M1" s="147"/>
    </row>
    <row r="2" spans="1:13" s="50" customFormat="1" ht="12" customHeight="1">
      <c r="A2" s="148" t="s">
        <v>178</v>
      </c>
      <c r="B2" s="154"/>
      <c r="C2" s="154"/>
      <c r="D2" s="154"/>
      <c r="E2" s="154"/>
      <c r="F2" s="154"/>
      <c r="G2" s="154"/>
      <c r="H2" s="154"/>
      <c r="I2" s="154"/>
      <c r="J2" s="154"/>
      <c r="K2" s="154"/>
      <c r="L2" s="154"/>
      <c r="M2" s="154"/>
    </row>
    <row r="3" spans="1:13" s="1" customFormat="1" ht="38.25" customHeight="1">
      <c r="A3" s="55" t="s">
        <v>11</v>
      </c>
      <c r="B3" s="55" t="s">
        <v>0</v>
      </c>
      <c r="C3" s="56" t="s">
        <v>1</v>
      </c>
      <c r="D3" s="56" t="s">
        <v>2</v>
      </c>
      <c r="E3" s="114" t="s">
        <v>594</v>
      </c>
      <c r="F3" s="55" t="s">
        <v>3</v>
      </c>
      <c r="G3" s="55" t="s">
        <v>4</v>
      </c>
      <c r="H3" s="55" t="s">
        <v>5</v>
      </c>
      <c r="I3" s="55" t="s">
        <v>6</v>
      </c>
      <c r="J3" s="55" t="s">
        <v>7</v>
      </c>
      <c r="K3" s="56" t="s">
        <v>8</v>
      </c>
      <c r="L3" s="56" t="s">
        <v>9</v>
      </c>
      <c r="M3" s="56" t="s">
        <v>10</v>
      </c>
    </row>
    <row r="4" spans="1:13" s="59" customFormat="1" ht="35.25" customHeight="1">
      <c r="A4" s="58" t="s">
        <v>128</v>
      </c>
      <c r="B4" s="58" t="s">
        <v>171</v>
      </c>
      <c r="C4" s="58" t="s">
        <v>80</v>
      </c>
      <c r="D4" s="58" t="s">
        <v>81</v>
      </c>
      <c r="E4" s="115" t="s">
        <v>600</v>
      </c>
      <c r="F4" s="58" t="s">
        <v>82</v>
      </c>
      <c r="G4" s="58" t="s">
        <v>83</v>
      </c>
      <c r="H4" s="72" t="s">
        <v>286</v>
      </c>
      <c r="I4" s="58" t="s">
        <v>85</v>
      </c>
      <c r="J4" s="58" t="s">
        <v>86</v>
      </c>
      <c r="K4" s="58" t="s">
        <v>87</v>
      </c>
      <c r="L4" s="52" t="s">
        <v>289</v>
      </c>
      <c r="M4" s="58" t="s">
        <v>172</v>
      </c>
    </row>
    <row r="5" spans="1:13" s="15" customFormat="1" ht="18" customHeight="1">
      <c r="A5" s="4" t="s">
        <v>124</v>
      </c>
      <c r="B5" s="5">
        <v>36181.8718</v>
      </c>
      <c r="C5" s="6">
        <v>369</v>
      </c>
      <c r="D5" s="6">
        <v>7496</v>
      </c>
      <c r="E5" s="6">
        <v>134649</v>
      </c>
      <c r="F5" s="6">
        <v>5495888</v>
      </c>
      <c r="G5" s="6">
        <v>20995416</v>
      </c>
      <c r="H5" s="7">
        <v>100</v>
      </c>
      <c r="I5" s="6">
        <v>10824161</v>
      </c>
      <c r="J5" s="6">
        <v>10171255</v>
      </c>
      <c r="K5" s="7">
        <v>106.42</v>
      </c>
      <c r="L5" s="7">
        <v>3.82</v>
      </c>
      <c r="M5" s="7">
        <v>580.27</v>
      </c>
    </row>
    <row r="6" spans="1:41" s="17" customFormat="1" ht="12">
      <c r="A6" s="64" t="s">
        <v>125</v>
      </c>
      <c r="B6" s="23">
        <v>36000.0158</v>
      </c>
      <c r="C6" s="24">
        <v>359</v>
      </c>
      <c r="D6" s="24">
        <v>7437</v>
      </c>
      <c r="E6" s="24">
        <v>133796</v>
      </c>
      <c r="F6" s="24">
        <v>5484603</v>
      </c>
      <c r="G6" s="24">
        <v>20944006</v>
      </c>
      <c r="H6" s="25">
        <v>99.76</v>
      </c>
      <c r="I6" s="24">
        <v>10797061</v>
      </c>
      <c r="J6" s="24">
        <v>10146945</v>
      </c>
      <c r="K6" s="25">
        <v>106.41</v>
      </c>
      <c r="L6" s="25">
        <v>3.82</v>
      </c>
      <c r="M6" s="25">
        <v>581.78</v>
      </c>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row>
    <row r="7" spans="1:41" s="17" customFormat="1" ht="12">
      <c r="A7" s="64" t="s">
        <v>169</v>
      </c>
      <c r="B7" s="23">
        <v>35574.6132</v>
      </c>
      <c r="C7" s="24">
        <v>336</v>
      </c>
      <c r="D7" s="24">
        <v>6531</v>
      </c>
      <c r="E7" s="24">
        <v>114696</v>
      </c>
      <c r="F7" s="24">
        <v>4260457</v>
      </c>
      <c r="G7" s="24">
        <v>16885412</v>
      </c>
      <c r="H7" s="25">
        <v>80.42</v>
      </c>
      <c r="I7" s="24">
        <v>8747498</v>
      </c>
      <c r="J7" s="24">
        <v>8137914</v>
      </c>
      <c r="K7" s="25">
        <v>107.49</v>
      </c>
      <c r="L7" s="25">
        <v>3.96</v>
      </c>
      <c r="M7" s="25">
        <v>474.65</v>
      </c>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row>
    <row r="8" spans="1:41" ht="12">
      <c r="A8" s="54" t="s">
        <v>143</v>
      </c>
      <c r="B8" s="10">
        <v>2052.5667</v>
      </c>
      <c r="C8" s="11">
        <v>29</v>
      </c>
      <c r="D8" s="11">
        <v>898</v>
      </c>
      <c r="E8" s="11">
        <v>17383</v>
      </c>
      <c r="F8" s="11">
        <v>886541</v>
      </c>
      <c r="G8" s="11">
        <v>3222629</v>
      </c>
      <c r="H8" s="12">
        <v>15.35</v>
      </c>
      <c r="I8" s="11">
        <v>1642744</v>
      </c>
      <c r="J8" s="11">
        <v>1579885</v>
      </c>
      <c r="K8" s="12">
        <v>103.98</v>
      </c>
      <c r="L8" s="12">
        <v>3.64</v>
      </c>
      <c r="M8" s="12">
        <v>1570.05</v>
      </c>
      <c r="N8" s="3"/>
      <c r="O8" s="3"/>
      <c r="P8" s="3"/>
      <c r="Q8" s="3"/>
      <c r="R8" s="3"/>
      <c r="S8" s="3"/>
      <c r="T8" s="3"/>
      <c r="U8" s="3"/>
      <c r="V8" s="3"/>
      <c r="W8" s="3"/>
      <c r="X8" s="3"/>
      <c r="Y8" s="3"/>
      <c r="Z8" s="3"/>
      <c r="AA8" s="3"/>
      <c r="AB8" s="3"/>
      <c r="AC8" s="3"/>
      <c r="AD8" s="3"/>
      <c r="AE8" s="3"/>
      <c r="AF8" s="3"/>
      <c r="AG8" s="3"/>
      <c r="AH8" s="3"/>
      <c r="AI8" s="3"/>
      <c r="AJ8" s="3"/>
      <c r="AK8" s="3"/>
      <c r="AL8" s="3"/>
      <c r="AM8" s="3"/>
      <c r="AN8" s="3"/>
      <c r="AO8" s="3"/>
    </row>
    <row r="9" spans="1:41" ht="12">
      <c r="A9" s="54" t="s">
        <v>144</v>
      </c>
      <c r="B9" s="10">
        <v>2137.4615</v>
      </c>
      <c r="C9" s="11">
        <v>12</v>
      </c>
      <c r="D9" s="11">
        <v>235</v>
      </c>
      <c r="E9" s="11">
        <v>3593</v>
      </c>
      <c r="F9" s="11">
        <v>108942</v>
      </c>
      <c r="G9" s="11">
        <v>462509</v>
      </c>
      <c r="H9" s="12">
        <v>2.2</v>
      </c>
      <c r="I9" s="11">
        <v>240260</v>
      </c>
      <c r="J9" s="11">
        <v>222249</v>
      </c>
      <c r="K9" s="12">
        <v>108.1</v>
      </c>
      <c r="L9" s="12">
        <v>4.25</v>
      </c>
      <c r="M9" s="12">
        <v>216.38</v>
      </c>
      <c r="N9" s="3"/>
      <c r="O9" s="3"/>
      <c r="P9" s="3"/>
      <c r="Q9" s="3"/>
      <c r="R9" s="3"/>
      <c r="S9" s="3"/>
      <c r="T9" s="3"/>
      <c r="U9" s="3"/>
      <c r="V9" s="3"/>
      <c r="W9" s="3"/>
      <c r="X9" s="3"/>
      <c r="Y9" s="3"/>
      <c r="Z9" s="3"/>
      <c r="AA9" s="3"/>
      <c r="AB9" s="3"/>
      <c r="AC9" s="3"/>
      <c r="AD9" s="3"/>
      <c r="AE9" s="3"/>
      <c r="AF9" s="3"/>
      <c r="AG9" s="3"/>
      <c r="AH9" s="3"/>
      <c r="AI9" s="3"/>
      <c r="AJ9" s="3"/>
      <c r="AK9" s="3"/>
      <c r="AL9" s="3"/>
      <c r="AM9" s="3"/>
      <c r="AN9" s="3"/>
      <c r="AO9" s="3"/>
    </row>
    <row r="10" spans="1:41" ht="12">
      <c r="A10" s="54" t="s">
        <v>145</v>
      </c>
      <c r="B10" s="10">
        <v>1220.954</v>
      </c>
      <c r="C10" s="11">
        <v>13</v>
      </c>
      <c r="D10" s="11">
        <v>356</v>
      </c>
      <c r="E10" s="11">
        <v>8078</v>
      </c>
      <c r="F10" s="11">
        <v>362230</v>
      </c>
      <c r="G10" s="11">
        <v>1448186</v>
      </c>
      <c r="H10" s="12">
        <v>6.9</v>
      </c>
      <c r="I10" s="11">
        <v>754623</v>
      </c>
      <c r="J10" s="11">
        <v>693563</v>
      </c>
      <c r="K10" s="12">
        <v>108.8</v>
      </c>
      <c r="L10" s="12">
        <v>4</v>
      </c>
      <c r="M10" s="12">
        <v>1186.11</v>
      </c>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row>
    <row r="11" spans="1:41" ht="12">
      <c r="A11" s="54" t="s">
        <v>146</v>
      </c>
      <c r="B11" s="10">
        <v>1427.5931</v>
      </c>
      <c r="C11" s="11">
        <v>13</v>
      </c>
      <c r="D11" s="11">
        <v>175</v>
      </c>
      <c r="E11" s="11">
        <v>2660</v>
      </c>
      <c r="F11" s="11">
        <v>88250</v>
      </c>
      <c r="G11" s="11">
        <v>393030</v>
      </c>
      <c r="H11" s="12">
        <v>1.87</v>
      </c>
      <c r="I11" s="11">
        <v>207110</v>
      </c>
      <c r="J11" s="11">
        <v>185920</v>
      </c>
      <c r="K11" s="12">
        <v>111.4</v>
      </c>
      <c r="L11" s="12">
        <v>4.45</v>
      </c>
      <c r="M11" s="12">
        <v>275.31</v>
      </c>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row>
    <row r="12" spans="1:41" ht="12">
      <c r="A12" s="54" t="s">
        <v>147</v>
      </c>
      <c r="B12" s="10">
        <v>1820.3149</v>
      </c>
      <c r="C12" s="11">
        <v>18</v>
      </c>
      <c r="D12" s="11">
        <v>259</v>
      </c>
      <c r="E12" s="11">
        <v>4226</v>
      </c>
      <c r="F12" s="11">
        <v>123698</v>
      </c>
      <c r="G12" s="11">
        <v>556188</v>
      </c>
      <c r="H12" s="12">
        <v>2.65</v>
      </c>
      <c r="I12" s="11">
        <v>291524</v>
      </c>
      <c r="J12" s="11">
        <v>264664</v>
      </c>
      <c r="K12" s="12">
        <v>110.15</v>
      </c>
      <c r="L12" s="12">
        <v>4.5</v>
      </c>
      <c r="M12" s="12">
        <v>305.54</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row>
    <row r="13" spans="1:41" ht="12">
      <c r="A13" s="54" t="s">
        <v>148</v>
      </c>
      <c r="B13" s="10">
        <v>2051.4712</v>
      </c>
      <c r="C13" s="11">
        <v>21</v>
      </c>
      <c r="D13" s="11">
        <v>372</v>
      </c>
      <c r="E13" s="11">
        <v>6698</v>
      </c>
      <c r="F13" s="11">
        <v>322577</v>
      </c>
      <c r="G13" s="11">
        <v>1351251</v>
      </c>
      <c r="H13" s="12">
        <v>6.44</v>
      </c>
      <c r="I13" s="11">
        <v>695258</v>
      </c>
      <c r="J13" s="11">
        <v>655993</v>
      </c>
      <c r="K13" s="12">
        <v>105.99</v>
      </c>
      <c r="L13" s="12">
        <v>4.19</v>
      </c>
      <c r="M13" s="12">
        <v>658.67</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row>
    <row r="14" spans="1:41" ht="12">
      <c r="A14" s="54" t="s">
        <v>149</v>
      </c>
      <c r="B14" s="10">
        <v>1074.396</v>
      </c>
      <c r="C14" s="11">
        <v>26</v>
      </c>
      <c r="D14" s="11">
        <v>582</v>
      </c>
      <c r="E14" s="11">
        <v>8512</v>
      </c>
      <c r="F14" s="11">
        <v>279002</v>
      </c>
      <c r="G14" s="11">
        <v>1273655</v>
      </c>
      <c r="H14" s="12">
        <v>6.07</v>
      </c>
      <c r="I14" s="11">
        <v>659350</v>
      </c>
      <c r="J14" s="11">
        <v>614305</v>
      </c>
      <c r="K14" s="12">
        <v>107.33</v>
      </c>
      <c r="L14" s="12">
        <v>4.57</v>
      </c>
      <c r="M14" s="12">
        <v>1185.46</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row>
    <row r="15" spans="1:41" ht="12">
      <c r="A15" s="54" t="s">
        <v>150</v>
      </c>
      <c r="B15" s="10">
        <v>4106.436</v>
      </c>
      <c r="C15" s="11">
        <v>13</v>
      </c>
      <c r="D15" s="11">
        <v>260</v>
      </c>
      <c r="E15" s="11">
        <v>4138</v>
      </c>
      <c r="F15" s="11">
        <v>132119</v>
      </c>
      <c r="G15" s="11">
        <v>544610</v>
      </c>
      <c r="H15" s="12">
        <v>2.59</v>
      </c>
      <c r="I15" s="11">
        <v>284657</v>
      </c>
      <c r="J15" s="11">
        <v>259953</v>
      </c>
      <c r="K15" s="12">
        <v>109.5</v>
      </c>
      <c r="L15" s="12">
        <v>4.12</v>
      </c>
      <c r="M15" s="12">
        <v>132.62</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row>
    <row r="16" spans="1:41" ht="12">
      <c r="A16" s="54" t="s">
        <v>151</v>
      </c>
      <c r="B16" s="10">
        <v>1290.8351</v>
      </c>
      <c r="C16" s="11">
        <v>20</v>
      </c>
      <c r="D16" s="11">
        <v>384</v>
      </c>
      <c r="E16" s="11">
        <v>6090</v>
      </c>
      <c r="F16" s="11">
        <v>179317</v>
      </c>
      <c r="G16" s="11">
        <v>755753</v>
      </c>
      <c r="H16" s="12">
        <v>3.6</v>
      </c>
      <c r="I16" s="11">
        <v>396808</v>
      </c>
      <c r="J16" s="11">
        <v>358945</v>
      </c>
      <c r="K16" s="12">
        <v>110.55</v>
      </c>
      <c r="L16" s="12">
        <v>4.21</v>
      </c>
      <c r="M16" s="12">
        <v>585.48</v>
      </c>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row>
    <row r="17" spans="1:41" ht="12">
      <c r="A17" s="54" t="s">
        <v>152</v>
      </c>
      <c r="B17" s="10">
        <v>1901.6725</v>
      </c>
      <c r="C17" s="11">
        <v>18</v>
      </c>
      <c r="D17" s="11">
        <v>355</v>
      </c>
      <c r="E17" s="11">
        <v>5181</v>
      </c>
      <c r="F17" s="11">
        <v>135515</v>
      </c>
      <c r="G17" s="11">
        <v>562897</v>
      </c>
      <c r="H17" s="12">
        <v>2.68</v>
      </c>
      <c r="I17" s="11">
        <v>296012</v>
      </c>
      <c r="J17" s="11">
        <v>266885</v>
      </c>
      <c r="K17" s="12">
        <v>110.91</v>
      </c>
      <c r="L17" s="12">
        <v>4.15</v>
      </c>
      <c r="M17" s="12">
        <v>296</v>
      </c>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row>
    <row r="18" spans="1:41" ht="12">
      <c r="A18" s="54" t="s">
        <v>153</v>
      </c>
      <c r="B18" s="10">
        <v>2016.0075</v>
      </c>
      <c r="C18" s="11">
        <v>31</v>
      </c>
      <c r="D18" s="11">
        <v>519</v>
      </c>
      <c r="E18" s="11">
        <v>8828</v>
      </c>
      <c r="F18" s="11">
        <v>270334</v>
      </c>
      <c r="G18" s="11">
        <v>1059023</v>
      </c>
      <c r="H18" s="12">
        <v>5.04</v>
      </c>
      <c r="I18" s="11">
        <v>552194</v>
      </c>
      <c r="J18" s="11">
        <v>506829</v>
      </c>
      <c r="K18" s="12">
        <v>108.95</v>
      </c>
      <c r="L18" s="12">
        <v>3.92</v>
      </c>
      <c r="M18" s="12">
        <v>525.31</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row>
    <row r="19" spans="1:41" ht="12">
      <c r="A19" s="54" t="s">
        <v>154</v>
      </c>
      <c r="B19" s="10">
        <v>2792.6642</v>
      </c>
      <c r="C19" s="11">
        <v>27</v>
      </c>
      <c r="D19" s="11">
        <v>415</v>
      </c>
      <c r="E19" s="11">
        <v>8260</v>
      </c>
      <c r="F19" s="11">
        <v>301804</v>
      </c>
      <c r="G19" s="11">
        <v>1166798</v>
      </c>
      <c r="H19" s="12">
        <v>5.56</v>
      </c>
      <c r="I19" s="11">
        <v>609608</v>
      </c>
      <c r="J19" s="11">
        <v>557190</v>
      </c>
      <c r="K19" s="12">
        <v>109.41</v>
      </c>
      <c r="L19" s="12">
        <v>3.87</v>
      </c>
      <c r="M19" s="12">
        <v>417.81</v>
      </c>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row>
    <row r="20" spans="1:41" ht="12">
      <c r="A20" s="54" t="s">
        <v>155</v>
      </c>
      <c r="B20" s="10">
        <v>2775.6003</v>
      </c>
      <c r="C20" s="11">
        <v>33</v>
      </c>
      <c r="D20" s="11">
        <v>465</v>
      </c>
      <c r="E20" s="11">
        <v>7479</v>
      </c>
      <c r="F20" s="11">
        <v>219445</v>
      </c>
      <c r="G20" s="11">
        <v>906428</v>
      </c>
      <c r="H20" s="12">
        <v>4.32</v>
      </c>
      <c r="I20" s="11">
        <v>474769</v>
      </c>
      <c r="J20" s="11">
        <v>431659</v>
      </c>
      <c r="K20" s="12">
        <v>109.99</v>
      </c>
      <c r="L20" s="12">
        <v>4.13</v>
      </c>
      <c r="M20" s="12">
        <v>326.57</v>
      </c>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row>
    <row r="21" spans="1:41" ht="12">
      <c r="A21" s="54" t="s">
        <v>156</v>
      </c>
      <c r="B21" s="10">
        <v>3515.2526</v>
      </c>
      <c r="C21" s="11">
        <v>16</v>
      </c>
      <c r="D21" s="11">
        <v>147</v>
      </c>
      <c r="E21" s="11">
        <v>2873</v>
      </c>
      <c r="F21" s="11">
        <v>64898</v>
      </c>
      <c r="G21" s="11">
        <v>255536</v>
      </c>
      <c r="H21" s="12">
        <v>1.22</v>
      </c>
      <c r="I21" s="11">
        <v>139561</v>
      </c>
      <c r="J21" s="11">
        <v>115975</v>
      </c>
      <c r="K21" s="12">
        <v>120.34</v>
      </c>
      <c r="L21" s="12">
        <v>3.94</v>
      </c>
      <c r="M21" s="12">
        <v>72.69</v>
      </c>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row>
    <row r="22" spans="1:41" s="17" customFormat="1" ht="12">
      <c r="A22" s="54" t="s">
        <v>157</v>
      </c>
      <c r="B22" s="10">
        <v>4628.5714</v>
      </c>
      <c r="C22" s="11">
        <v>13</v>
      </c>
      <c r="D22" s="11">
        <v>172</v>
      </c>
      <c r="E22" s="11">
        <v>3566</v>
      </c>
      <c r="F22" s="11">
        <v>92522</v>
      </c>
      <c r="G22" s="11">
        <v>357464</v>
      </c>
      <c r="H22" s="12">
        <v>1.7</v>
      </c>
      <c r="I22" s="11">
        <v>191939</v>
      </c>
      <c r="J22" s="11">
        <v>165525</v>
      </c>
      <c r="K22" s="12">
        <v>115.96</v>
      </c>
      <c r="L22" s="12">
        <v>3.86</v>
      </c>
      <c r="M22" s="12">
        <v>77.23</v>
      </c>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row>
    <row r="23" spans="1:41" ht="12">
      <c r="A23" s="54" t="s">
        <v>158</v>
      </c>
      <c r="B23" s="10">
        <v>126.8641</v>
      </c>
      <c r="C23" s="11">
        <v>6</v>
      </c>
      <c r="D23" s="11">
        <v>97</v>
      </c>
      <c r="E23" s="11">
        <v>1378</v>
      </c>
      <c r="F23" s="11">
        <v>24093</v>
      </c>
      <c r="G23" s="11">
        <v>95288</v>
      </c>
      <c r="H23" s="12">
        <v>0.45</v>
      </c>
      <c r="I23" s="11">
        <v>50721</v>
      </c>
      <c r="J23" s="11">
        <v>44567</v>
      </c>
      <c r="K23" s="12">
        <v>113.81</v>
      </c>
      <c r="L23" s="12">
        <v>3.96</v>
      </c>
      <c r="M23" s="12">
        <v>751.1</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row>
    <row r="24" spans="1:41" ht="12">
      <c r="A24" s="54" t="s">
        <v>159</v>
      </c>
      <c r="B24" s="10">
        <v>132.7589</v>
      </c>
      <c r="C24" s="11">
        <v>7</v>
      </c>
      <c r="D24" s="11">
        <v>144</v>
      </c>
      <c r="E24" s="11">
        <v>2774</v>
      </c>
      <c r="F24" s="11">
        <v>98074</v>
      </c>
      <c r="G24" s="11">
        <v>363037</v>
      </c>
      <c r="H24" s="12">
        <v>1.73</v>
      </c>
      <c r="I24" s="11">
        <v>187926</v>
      </c>
      <c r="J24" s="11">
        <v>175111</v>
      </c>
      <c r="K24" s="12">
        <v>107.32</v>
      </c>
      <c r="L24" s="12">
        <v>3.7</v>
      </c>
      <c r="M24" s="12">
        <v>2734.56</v>
      </c>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row>
    <row r="25" spans="1:41" ht="12">
      <c r="A25" s="54" t="s">
        <v>160</v>
      </c>
      <c r="B25" s="10">
        <v>104.0964</v>
      </c>
      <c r="C25" s="11">
        <v>3</v>
      </c>
      <c r="D25" s="11">
        <v>110</v>
      </c>
      <c r="E25" s="11">
        <v>1808</v>
      </c>
      <c r="F25" s="11">
        <v>85695</v>
      </c>
      <c r="G25" s="11">
        <v>335460</v>
      </c>
      <c r="H25" s="12">
        <v>1.6</v>
      </c>
      <c r="I25" s="11">
        <v>173435</v>
      </c>
      <c r="J25" s="11">
        <v>162025</v>
      </c>
      <c r="K25" s="12">
        <v>107.04</v>
      </c>
      <c r="L25" s="12">
        <v>3.91</v>
      </c>
      <c r="M25" s="12">
        <v>3222.59</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row>
    <row r="26" spans="1:41" ht="12">
      <c r="A26" s="54" t="s">
        <v>161</v>
      </c>
      <c r="B26" s="10">
        <v>163.4256</v>
      </c>
      <c r="C26" s="11">
        <v>8</v>
      </c>
      <c r="D26" s="11">
        <v>223</v>
      </c>
      <c r="E26" s="11">
        <v>4450</v>
      </c>
      <c r="F26" s="11">
        <v>226094</v>
      </c>
      <c r="G26" s="11">
        <v>816601</v>
      </c>
      <c r="H26" s="12">
        <v>3.89</v>
      </c>
      <c r="I26" s="11">
        <v>411805</v>
      </c>
      <c r="J26" s="11">
        <v>404796</v>
      </c>
      <c r="K26" s="12">
        <v>101.73</v>
      </c>
      <c r="L26" s="12">
        <v>3.61</v>
      </c>
      <c r="M26" s="12">
        <v>4996.78</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row>
    <row r="27" spans="1:41" ht="12">
      <c r="A27" s="54" t="s">
        <v>162</v>
      </c>
      <c r="B27" s="10">
        <v>60.0256</v>
      </c>
      <c r="C27" s="11">
        <v>2</v>
      </c>
      <c r="D27" s="11">
        <v>110</v>
      </c>
      <c r="E27" s="11">
        <v>1815</v>
      </c>
      <c r="F27" s="11">
        <v>67036</v>
      </c>
      <c r="G27" s="11">
        <v>258599</v>
      </c>
      <c r="H27" s="12">
        <v>1.23</v>
      </c>
      <c r="I27" s="11">
        <v>131390</v>
      </c>
      <c r="J27" s="11">
        <v>127209</v>
      </c>
      <c r="K27" s="12">
        <v>103.29</v>
      </c>
      <c r="L27" s="12">
        <v>3.86</v>
      </c>
      <c r="M27" s="12">
        <v>4308.15</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row>
    <row r="28" spans="1:41" ht="12">
      <c r="A28" s="54" t="s">
        <v>163</v>
      </c>
      <c r="B28" s="10">
        <v>175.6456</v>
      </c>
      <c r="C28" s="11">
        <v>7</v>
      </c>
      <c r="D28" s="11">
        <v>253</v>
      </c>
      <c r="E28" s="11">
        <v>4906</v>
      </c>
      <c r="F28" s="11">
        <v>192271</v>
      </c>
      <c r="G28" s="11">
        <v>700470</v>
      </c>
      <c r="H28" s="12">
        <v>3.34</v>
      </c>
      <c r="I28" s="11">
        <v>355804</v>
      </c>
      <c r="J28" s="11">
        <v>344666</v>
      </c>
      <c r="K28" s="12">
        <v>103.23</v>
      </c>
      <c r="L28" s="12">
        <v>3.64</v>
      </c>
      <c r="M28" s="12">
        <v>3987.97</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row>
    <row r="29" spans="1:41" s="17" customFormat="1" ht="12" customHeight="1">
      <c r="A29" s="64" t="s">
        <v>126</v>
      </c>
      <c r="B29" s="23">
        <v>271.7997</v>
      </c>
      <c r="C29" s="24">
        <v>12</v>
      </c>
      <c r="D29" s="24">
        <v>440</v>
      </c>
      <c r="E29" s="24">
        <v>9787</v>
      </c>
      <c r="F29" s="24">
        <v>823104</v>
      </c>
      <c r="G29" s="24">
        <v>2653245</v>
      </c>
      <c r="H29" s="25">
        <v>12.64</v>
      </c>
      <c r="I29" s="24">
        <v>1332206</v>
      </c>
      <c r="J29" s="24">
        <v>1321039</v>
      </c>
      <c r="K29" s="25">
        <v>100.85</v>
      </c>
      <c r="L29" s="25">
        <v>3.22</v>
      </c>
      <c r="M29" s="25">
        <v>9761.77</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row>
    <row r="30" spans="1:41" s="17" customFormat="1" ht="12" customHeight="1">
      <c r="A30" s="64" t="s">
        <v>127</v>
      </c>
      <c r="B30" s="23">
        <v>153.6029</v>
      </c>
      <c r="C30" s="24">
        <v>11</v>
      </c>
      <c r="D30" s="24">
        <v>466</v>
      </c>
      <c r="E30" s="24">
        <v>9313</v>
      </c>
      <c r="F30" s="24">
        <v>401042</v>
      </c>
      <c r="G30" s="24">
        <v>1405349</v>
      </c>
      <c r="H30" s="25">
        <v>6.69</v>
      </c>
      <c r="I30" s="24">
        <v>717357</v>
      </c>
      <c r="J30" s="24">
        <v>687992</v>
      </c>
      <c r="K30" s="25">
        <v>104.27</v>
      </c>
      <c r="L30" s="25">
        <v>3.5</v>
      </c>
      <c r="M30" s="25">
        <v>9149.23</v>
      </c>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row>
    <row r="31" spans="1:41" s="17" customFormat="1" ht="12" customHeight="1">
      <c r="A31" s="64" t="s">
        <v>164</v>
      </c>
      <c r="B31" s="23">
        <v>181.856</v>
      </c>
      <c r="C31" s="24">
        <v>10</v>
      </c>
      <c r="D31" s="24">
        <v>59</v>
      </c>
      <c r="E31" s="24">
        <v>853</v>
      </c>
      <c r="F31" s="24">
        <v>11285</v>
      </c>
      <c r="G31" s="24">
        <v>51410</v>
      </c>
      <c r="H31" s="25">
        <v>0.24</v>
      </c>
      <c r="I31" s="24">
        <v>27100</v>
      </c>
      <c r="J31" s="24">
        <v>24310</v>
      </c>
      <c r="K31" s="25">
        <v>111.48</v>
      </c>
      <c r="L31" s="25">
        <v>4.56</v>
      </c>
      <c r="M31" s="25">
        <v>282.7</v>
      </c>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row>
    <row r="32" spans="1:41" s="17" customFormat="1" ht="12" customHeight="1">
      <c r="A32" s="54" t="s">
        <v>165</v>
      </c>
      <c r="B32" s="10">
        <v>153.056</v>
      </c>
      <c r="C32" s="11">
        <v>6</v>
      </c>
      <c r="D32" s="11">
        <v>37</v>
      </c>
      <c r="E32" s="11">
        <v>717</v>
      </c>
      <c r="F32" s="11">
        <v>9914</v>
      </c>
      <c r="G32" s="11">
        <v>45807</v>
      </c>
      <c r="H32" s="12">
        <v>0.22</v>
      </c>
      <c r="I32" s="11">
        <v>24014</v>
      </c>
      <c r="J32" s="11">
        <v>21793</v>
      </c>
      <c r="K32" s="12">
        <v>110.19</v>
      </c>
      <c r="L32" s="12">
        <v>4.62</v>
      </c>
      <c r="M32" s="12">
        <v>299.28</v>
      </c>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row>
    <row r="33" spans="1:41" s="17" customFormat="1" ht="12" customHeight="1" thickBot="1">
      <c r="A33" s="65" t="s">
        <v>166</v>
      </c>
      <c r="B33" s="10">
        <v>28.8</v>
      </c>
      <c r="C33" s="11">
        <v>4</v>
      </c>
      <c r="D33" s="11">
        <v>22</v>
      </c>
      <c r="E33" s="11">
        <v>136</v>
      </c>
      <c r="F33" s="11">
        <v>1371</v>
      </c>
      <c r="G33" s="11">
        <v>5603</v>
      </c>
      <c r="H33" s="12">
        <v>0.03</v>
      </c>
      <c r="I33" s="11">
        <v>3086</v>
      </c>
      <c r="J33" s="11">
        <v>2517</v>
      </c>
      <c r="K33" s="12">
        <v>122.61</v>
      </c>
      <c r="L33" s="12">
        <v>4.09</v>
      </c>
      <c r="M33" s="12">
        <v>194.55</v>
      </c>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row>
    <row r="34" spans="1:26" s="9" customFormat="1" ht="11.25" customHeight="1" thickTop="1">
      <c r="A34" s="159" t="s">
        <v>129</v>
      </c>
      <c r="B34" s="160"/>
      <c r="C34" s="160"/>
      <c r="D34" s="160"/>
      <c r="E34" s="160"/>
      <c r="F34" s="160"/>
      <c r="G34" s="160"/>
      <c r="H34" s="160"/>
      <c r="I34" s="160"/>
      <c r="J34" s="160"/>
      <c r="K34" s="160"/>
      <c r="L34" s="160"/>
      <c r="M34" s="161"/>
      <c r="N34" s="8"/>
      <c r="O34" s="8"/>
      <c r="P34" s="8"/>
      <c r="Q34" s="8"/>
      <c r="R34" s="8"/>
      <c r="S34" s="8"/>
      <c r="T34" s="8"/>
      <c r="U34" s="8"/>
      <c r="V34" s="8"/>
      <c r="W34" s="8"/>
      <c r="X34" s="8"/>
      <c r="Y34" s="8"/>
      <c r="Z34" s="8"/>
    </row>
    <row r="35" spans="1:26" ht="12">
      <c r="A35" s="26" t="s">
        <v>130</v>
      </c>
      <c r="B35" s="27">
        <f aca="true" t="shared" si="0" ref="B35:G35">SUM(B36:B39)</f>
        <v>36000.0158</v>
      </c>
      <c r="C35" s="28">
        <f t="shared" si="0"/>
        <v>359</v>
      </c>
      <c r="D35" s="28">
        <f t="shared" si="0"/>
        <v>7437</v>
      </c>
      <c r="E35" s="28">
        <f t="shared" si="0"/>
        <v>133796</v>
      </c>
      <c r="F35" s="28">
        <f t="shared" si="0"/>
        <v>5484603</v>
      </c>
      <c r="G35" s="28">
        <f t="shared" si="0"/>
        <v>20944006</v>
      </c>
      <c r="H35" s="29">
        <f>G35/$G$35*100</f>
        <v>100</v>
      </c>
      <c r="I35" s="28">
        <f>SUM(I36:I39)</f>
        <v>10797061</v>
      </c>
      <c r="J35" s="28">
        <f>SUM(J36:J39)</f>
        <v>10146945</v>
      </c>
      <c r="K35" s="29">
        <f>I35/J35*100</f>
        <v>106.40701215981755</v>
      </c>
      <c r="L35" s="29">
        <f>G35/F35</f>
        <v>3.818691343749037</v>
      </c>
      <c r="M35" s="29">
        <f>G35/B35</f>
        <v>581.7776891086809</v>
      </c>
      <c r="N35" s="3"/>
      <c r="O35" s="3"/>
      <c r="P35" s="3"/>
      <c r="Q35" s="3"/>
      <c r="R35" s="3"/>
      <c r="S35" s="3"/>
      <c r="T35" s="3"/>
      <c r="U35" s="3"/>
      <c r="V35" s="3"/>
      <c r="W35" s="3"/>
      <c r="X35" s="3"/>
      <c r="Y35" s="3"/>
      <c r="Z35" s="3"/>
    </row>
    <row r="36" spans="1:26" ht="12">
      <c r="A36" s="66" t="s">
        <v>131</v>
      </c>
      <c r="B36" s="30">
        <f aca="true" t="shared" si="1" ref="B36:G36">SUM(B$29,B$24:B$25,B$8:B$11)</f>
        <v>7347.230299999999</v>
      </c>
      <c r="C36" s="31">
        <f t="shared" si="1"/>
        <v>89</v>
      </c>
      <c r="D36" s="31">
        <f t="shared" si="1"/>
        <v>2358</v>
      </c>
      <c r="E36" s="31">
        <f t="shared" si="1"/>
        <v>46083</v>
      </c>
      <c r="F36" s="31">
        <f t="shared" si="1"/>
        <v>2452836</v>
      </c>
      <c r="G36" s="32">
        <f t="shared" si="1"/>
        <v>8878096</v>
      </c>
      <c r="H36" s="33">
        <f>G36/$G$35*100</f>
        <v>42.389674640085566</v>
      </c>
      <c r="I36" s="31">
        <f>SUM(I$29,I$24:I$25,I$8:I$11)</f>
        <v>4538304</v>
      </c>
      <c r="J36" s="31">
        <f>SUM(J$29,J$24:J$25,J$8:J$11)</f>
        <v>4339792</v>
      </c>
      <c r="K36" s="33">
        <f>I36/J36*100</f>
        <v>104.57422844228479</v>
      </c>
      <c r="L36" s="33">
        <f>G36/F36</f>
        <v>3.619522870668891</v>
      </c>
      <c r="M36" s="33">
        <f>G36/B36</f>
        <v>1208.3595637392775</v>
      </c>
      <c r="N36" s="3"/>
      <c r="O36" s="3"/>
      <c r="P36" s="3"/>
      <c r="Q36" s="3"/>
      <c r="R36" s="3"/>
      <c r="S36" s="3"/>
      <c r="T36" s="3"/>
      <c r="U36" s="3"/>
      <c r="V36" s="3"/>
      <c r="W36" s="3"/>
      <c r="X36" s="3"/>
      <c r="Y36" s="3"/>
      <c r="Z36" s="3"/>
    </row>
    <row r="37" spans="1:26" ht="12">
      <c r="A37" s="67" t="s">
        <v>133</v>
      </c>
      <c r="B37" s="30">
        <f aca="true" t="shared" si="2" ref="B37:G37">SUM(B$26,B$12:B$16)</f>
        <v>10506.878799999999</v>
      </c>
      <c r="C37" s="31">
        <f t="shared" si="2"/>
        <v>106</v>
      </c>
      <c r="D37" s="31">
        <f t="shared" si="2"/>
        <v>2080</v>
      </c>
      <c r="E37" s="31">
        <f t="shared" si="2"/>
        <v>34114</v>
      </c>
      <c r="F37" s="31">
        <f t="shared" si="2"/>
        <v>1262807</v>
      </c>
      <c r="G37" s="32">
        <f t="shared" si="2"/>
        <v>5298058</v>
      </c>
      <c r="H37" s="33">
        <f>G37/$G$35*100</f>
        <v>25.29629718402487</v>
      </c>
      <c r="I37" s="31">
        <f>SUM(I$26,I$12:I$16)</f>
        <v>2739402</v>
      </c>
      <c r="J37" s="31">
        <f>SUM(J$26,J$12:J$16)</f>
        <v>2558656</v>
      </c>
      <c r="K37" s="33">
        <f>I37/J37*100</f>
        <v>107.06409927712048</v>
      </c>
      <c r="L37" s="33">
        <f>G37/F37</f>
        <v>4.195461380876096</v>
      </c>
      <c r="M37" s="33">
        <f>G37/B37</f>
        <v>504.24660842190366</v>
      </c>
      <c r="N37" s="3"/>
      <c r="O37" s="3"/>
      <c r="P37" s="3"/>
      <c r="Q37" s="3"/>
      <c r="R37" s="3"/>
      <c r="S37" s="3"/>
      <c r="T37" s="3"/>
      <c r="U37" s="3"/>
      <c r="V37" s="3"/>
      <c r="W37" s="3"/>
      <c r="X37" s="3"/>
      <c r="Y37" s="3"/>
      <c r="Z37" s="3"/>
    </row>
    <row r="38" spans="1:26" ht="12">
      <c r="A38" s="67" t="s">
        <v>132</v>
      </c>
      <c r="B38" s="30">
        <f aca="true" t="shared" si="3" ref="B38:G38">SUM(B$27:B$28,B$30,B$17:B$20,B$23)</f>
        <v>10002.0827</v>
      </c>
      <c r="C38" s="31">
        <f t="shared" si="3"/>
        <v>135</v>
      </c>
      <c r="D38" s="31">
        <f t="shared" si="3"/>
        <v>2680</v>
      </c>
      <c r="E38" s="31">
        <f t="shared" si="3"/>
        <v>47160</v>
      </c>
      <c r="F38" s="31">
        <f t="shared" si="3"/>
        <v>1611540</v>
      </c>
      <c r="G38" s="32">
        <f t="shared" si="3"/>
        <v>6154852</v>
      </c>
      <c r="H38" s="33">
        <f>G38/$G$35*100</f>
        <v>29.387176455163356</v>
      </c>
      <c r="I38" s="31">
        <f>SUM(I$27:I$28,I$30,I$17:I$20,I$23)</f>
        <v>3187855</v>
      </c>
      <c r="J38" s="31">
        <f>SUM(J$27:J$28,J$30,J$17:J$20,J$23)</f>
        <v>2966997</v>
      </c>
      <c r="K38" s="33">
        <f>I38/J38*100</f>
        <v>107.4438228282671</v>
      </c>
      <c r="L38" s="33">
        <f>G38/F38</f>
        <v>3.819236258485672</v>
      </c>
      <c r="M38" s="33">
        <f>G38/B38</f>
        <v>615.3570395893647</v>
      </c>
      <c r="N38" s="3"/>
      <c r="O38" s="3"/>
      <c r="P38" s="3"/>
      <c r="Q38" s="3"/>
      <c r="R38" s="3"/>
      <c r="S38" s="3"/>
      <c r="T38" s="3"/>
      <c r="U38" s="3"/>
      <c r="V38" s="3"/>
      <c r="W38" s="3"/>
      <c r="X38" s="3"/>
      <c r="Y38" s="3"/>
      <c r="Z38" s="3"/>
    </row>
    <row r="39" spans="1:26" ht="12">
      <c r="A39" s="67" t="s">
        <v>135</v>
      </c>
      <c r="B39" s="34">
        <f aca="true" t="shared" si="4" ref="B39:G39">SUM(B$21:B$22)</f>
        <v>8143.824</v>
      </c>
      <c r="C39" s="35">
        <f t="shared" si="4"/>
        <v>29</v>
      </c>
      <c r="D39" s="35">
        <f t="shared" si="4"/>
        <v>319</v>
      </c>
      <c r="E39" s="35">
        <f t="shared" si="4"/>
        <v>6439</v>
      </c>
      <c r="F39" s="35">
        <f t="shared" si="4"/>
        <v>157420</v>
      </c>
      <c r="G39" s="36">
        <f t="shared" si="4"/>
        <v>613000</v>
      </c>
      <c r="H39" s="33">
        <f>G39/$G$35*100</f>
        <v>2.926851720726207</v>
      </c>
      <c r="I39" s="35">
        <f>SUM(I$21:I$22)</f>
        <v>331500</v>
      </c>
      <c r="J39" s="35">
        <f>SUM(J$21:J$22)</f>
        <v>281500</v>
      </c>
      <c r="K39" s="33">
        <f>I39/J39*100</f>
        <v>117.7619893428064</v>
      </c>
      <c r="L39" s="33">
        <f>G39/F39</f>
        <v>3.8940414178630416</v>
      </c>
      <c r="M39" s="33">
        <f>G39/B39</f>
        <v>75.27176422280246</v>
      </c>
      <c r="N39" s="3"/>
      <c r="O39" s="3"/>
      <c r="P39" s="3"/>
      <c r="Q39" s="3"/>
      <c r="R39" s="3"/>
      <c r="S39" s="3"/>
      <c r="T39" s="3"/>
      <c r="U39" s="3"/>
      <c r="V39" s="3"/>
      <c r="W39" s="3"/>
      <c r="X39" s="3"/>
      <c r="Y39" s="3"/>
      <c r="Z39" s="3"/>
    </row>
    <row r="40" spans="1:26" ht="12">
      <c r="A40" s="14" t="s">
        <v>23</v>
      </c>
      <c r="B40" s="3"/>
      <c r="C40" s="3"/>
      <c r="D40" s="3"/>
      <c r="E40" s="3"/>
      <c r="F40" s="3"/>
      <c r="G40" s="3"/>
      <c r="H40" s="3"/>
      <c r="I40" s="3"/>
      <c r="J40" s="3"/>
      <c r="K40" s="3"/>
      <c r="L40" s="3"/>
      <c r="M40" s="3"/>
      <c r="N40" s="3"/>
      <c r="O40" s="3"/>
      <c r="P40" s="3"/>
      <c r="Q40" s="3"/>
      <c r="R40" s="3"/>
      <c r="S40" s="3"/>
      <c r="T40" s="3"/>
      <c r="U40" s="3"/>
      <c r="V40" s="3"/>
      <c r="W40" s="3"/>
      <c r="X40" s="3"/>
      <c r="Y40" s="3"/>
      <c r="Z40" s="3"/>
    </row>
    <row r="41" spans="1:26" ht="12">
      <c r="A41" s="14" t="s">
        <v>24</v>
      </c>
      <c r="B41" s="3"/>
      <c r="C41" s="3"/>
      <c r="D41" s="3"/>
      <c r="E41" s="3"/>
      <c r="F41" s="3"/>
      <c r="G41" s="3"/>
      <c r="H41" s="3"/>
      <c r="I41" s="3"/>
      <c r="J41" s="3"/>
      <c r="K41" s="3"/>
      <c r="L41" s="3"/>
      <c r="M41" s="3"/>
      <c r="N41" s="3"/>
      <c r="O41" s="3"/>
      <c r="P41" s="3"/>
      <c r="Q41" s="3"/>
      <c r="R41" s="3"/>
      <c r="S41" s="3"/>
      <c r="T41" s="3"/>
      <c r="U41" s="3"/>
      <c r="V41" s="3"/>
      <c r="W41" s="3"/>
      <c r="X41" s="3"/>
      <c r="Y41" s="3"/>
      <c r="Z41" s="3"/>
    </row>
    <row r="42" spans="1:26" ht="12">
      <c r="A42" s="14" t="s">
        <v>25</v>
      </c>
      <c r="B42" s="3"/>
      <c r="C42" s="3"/>
      <c r="D42" s="3"/>
      <c r="E42" s="3"/>
      <c r="F42" s="3"/>
      <c r="G42" s="3"/>
      <c r="H42" s="3"/>
      <c r="I42" s="3"/>
      <c r="J42" s="3"/>
      <c r="K42" s="3"/>
      <c r="L42" s="3"/>
      <c r="M42" s="3"/>
      <c r="N42" s="3"/>
      <c r="O42" s="3"/>
      <c r="P42" s="3"/>
      <c r="Q42" s="3"/>
      <c r="R42" s="3"/>
      <c r="S42" s="3"/>
      <c r="T42" s="3"/>
      <c r="U42" s="3"/>
      <c r="V42" s="3"/>
      <c r="W42" s="3"/>
      <c r="X42" s="3"/>
      <c r="Y42" s="3"/>
      <c r="Z42" s="3"/>
    </row>
    <row r="43" spans="1:26" ht="12">
      <c r="A43" s="14" t="s">
        <v>26</v>
      </c>
      <c r="B43" s="3"/>
      <c r="C43" s="3"/>
      <c r="D43" s="3"/>
      <c r="E43" s="3"/>
      <c r="F43" s="3"/>
      <c r="G43" s="3"/>
      <c r="H43" s="3"/>
      <c r="I43" s="3"/>
      <c r="J43" s="3"/>
      <c r="K43" s="3"/>
      <c r="L43" s="3"/>
      <c r="M43" s="3"/>
      <c r="N43" s="3"/>
      <c r="O43" s="3"/>
      <c r="P43" s="3"/>
      <c r="Q43" s="3"/>
      <c r="R43" s="3"/>
      <c r="S43" s="3"/>
      <c r="T43" s="3"/>
      <c r="U43" s="3"/>
      <c r="V43" s="3"/>
      <c r="W43" s="3"/>
      <c r="X43" s="3"/>
      <c r="Y43" s="3"/>
      <c r="Z43" s="3"/>
    </row>
    <row r="44" spans="1:26" s="44" customFormat="1" ht="12">
      <c r="A44" s="108" t="s">
        <v>598</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2:41" ht="12">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row>
    <row r="46" spans="2:41" ht="12">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row>
    <row r="47" spans="2:41" ht="1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row>
    <row r="48" spans="2:41" ht="1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row>
    <row r="49" spans="2:41" ht="1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row>
    <row r="50" spans="2:41" ht="1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row>
    <row r="51" spans="2:41" ht="1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row>
    <row r="52" spans="2:41" ht="12">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row>
    <row r="53" spans="2:41" ht="12">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row>
    <row r="54" spans="2:41" ht="1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row>
    <row r="55" spans="2:41" ht="12">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row>
    <row r="56" spans="2:41" ht="1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row>
    <row r="57" spans="2:41" ht="12">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row>
    <row r="58" spans="2:41" ht="12">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row>
    <row r="59" spans="2:41" ht="12">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row>
    <row r="60" spans="2:41" ht="12">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row>
    <row r="61" spans="2:41" ht="1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row>
    <row r="62" spans="2:41" ht="12">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row>
    <row r="63" spans="2:41" ht="12">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row>
  </sheetData>
  <sheetProtection/>
  <mergeCells count="3">
    <mergeCell ref="A34:M34"/>
    <mergeCell ref="A1:M1"/>
    <mergeCell ref="A2:M2"/>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O58"/>
  <sheetViews>
    <sheetView zoomScalePageLayoutView="0" workbookViewId="0" topLeftCell="A1">
      <pane xSplit="1" ySplit="4" topLeftCell="B23" activePane="bottomRight" state="frozen"/>
      <selection pane="topLeft" activeCell="A1" sqref="A1"/>
      <selection pane="topRight" activeCell="B1" sqref="B1"/>
      <selection pane="bottomLeft" activeCell="A5" sqref="A5"/>
      <selection pane="bottomRight" activeCell="A1" sqref="A1:M1"/>
    </sheetView>
  </sheetViews>
  <sheetFormatPr defaultColWidth="9.33203125" defaultRowHeight="12"/>
  <cols>
    <col min="1" max="1" width="23.66015625" style="44" customWidth="1"/>
    <col min="2" max="2" width="13.16015625" style="44" customWidth="1"/>
    <col min="3" max="3" width="14.5" style="44" customWidth="1"/>
    <col min="4" max="4" width="9" style="44" customWidth="1"/>
    <col min="5" max="5" width="9.83203125" style="44" customWidth="1"/>
    <col min="6" max="6" width="10.33203125" style="44" customWidth="1"/>
    <col min="7" max="7" width="12" style="44" customWidth="1"/>
    <col min="8" max="8" width="10.66015625" style="44" customWidth="1"/>
    <col min="9" max="10" width="11.16015625" style="44" customWidth="1"/>
    <col min="11" max="11" width="10.66015625" style="44" customWidth="1"/>
    <col min="12" max="12" width="12.66015625" style="44" customWidth="1"/>
    <col min="13" max="13" width="15.5" style="44" customWidth="1"/>
    <col min="14" max="15" width="11" style="44" customWidth="1"/>
    <col min="16" max="16384" width="9.33203125" style="44" customWidth="1"/>
  </cols>
  <sheetData>
    <row r="1" spans="1:13" s="69" customFormat="1" ht="24.75" customHeight="1">
      <c r="A1" s="147" t="s">
        <v>358</v>
      </c>
      <c r="B1" s="147"/>
      <c r="C1" s="147"/>
      <c r="D1" s="147"/>
      <c r="E1" s="147"/>
      <c r="F1" s="147"/>
      <c r="G1" s="147"/>
      <c r="H1" s="147"/>
      <c r="I1" s="147"/>
      <c r="J1" s="147"/>
      <c r="K1" s="147"/>
      <c r="L1" s="147"/>
      <c r="M1" s="147"/>
    </row>
    <row r="2" spans="1:13" s="94" customFormat="1" ht="12" customHeight="1">
      <c r="A2" s="148" t="s">
        <v>639</v>
      </c>
      <c r="B2" s="149"/>
      <c r="C2" s="149"/>
      <c r="D2" s="149"/>
      <c r="E2" s="149"/>
      <c r="F2" s="149"/>
      <c r="G2" s="149"/>
      <c r="H2" s="149"/>
      <c r="I2" s="149"/>
      <c r="J2" s="149"/>
      <c r="K2" s="149"/>
      <c r="L2" s="149"/>
      <c r="M2" s="149"/>
    </row>
    <row r="3" spans="1:13" s="71" customFormat="1" ht="38.25" customHeight="1">
      <c r="A3" s="55" t="s">
        <v>181</v>
      </c>
      <c r="B3" s="55" t="s">
        <v>182</v>
      </c>
      <c r="C3" s="70" t="s">
        <v>1</v>
      </c>
      <c r="D3" s="70" t="s">
        <v>2</v>
      </c>
      <c r="E3" s="114" t="s">
        <v>593</v>
      </c>
      <c r="F3" s="55" t="s">
        <v>185</v>
      </c>
      <c r="G3" s="55" t="s">
        <v>186</v>
      </c>
      <c r="H3" s="55" t="s">
        <v>187</v>
      </c>
      <c r="I3" s="55" t="s">
        <v>6</v>
      </c>
      <c r="J3" s="55" t="s">
        <v>7</v>
      </c>
      <c r="K3" s="70" t="s">
        <v>190</v>
      </c>
      <c r="L3" s="70" t="s">
        <v>191</v>
      </c>
      <c r="M3" s="55" t="s">
        <v>365</v>
      </c>
    </row>
    <row r="4" spans="1:13" s="73" customFormat="1" ht="45.75" customHeight="1">
      <c r="A4" s="72" t="s">
        <v>128</v>
      </c>
      <c r="B4" s="72" t="s">
        <v>301</v>
      </c>
      <c r="C4" s="72" t="s">
        <v>344</v>
      </c>
      <c r="D4" s="72" t="s">
        <v>339</v>
      </c>
      <c r="E4" s="115" t="s">
        <v>623</v>
      </c>
      <c r="F4" s="72" t="s">
        <v>340</v>
      </c>
      <c r="G4" s="72" t="s">
        <v>341</v>
      </c>
      <c r="H4" s="72" t="s">
        <v>286</v>
      </c>
      <c r="I4" s="72" t="s">
        <v>85</v>
      </c>
      <c r="J4" s="72" t="s">
        <v>86</v>
      </c>
      <c r="K4" s="72" t="s">
        <v>87</v>
      </c>
      <c r="L4" s="52" t="s">
        <v>345</v>
      </c>
      <c r="M4" s="72" t="s">
        <v>306</v>
      </c>
    </row>
    <row r="5" spans="1:30" s="15" customFormat="1" ht="18" customHeight="1">
      <c r="A5" s="4" t="s">
        <v>124</v>
      </c>
      <c r="B5" s="5">
        <v>36197.0669</v>
      </c>
      <c r="C5" s="6">
        <v>368</v>
      </c>
      <c r="D5" s="6">
        <v>7760</v>
      </c>
      <c r="E5" s="132">
        <v>143647</v>
      </c>
      <c r="F5" s="6">
        <v>8832745</v>
      </c>
      <c r="G5" s="6">
        <v>23603121</v>
      </c>
      <c r="H5" s="7">
        <v>100</v>
      </c>
      <c r="I5" s="6">
        <v>11705186</v>
      </c>
      <c r="J5" s="6">
        <v>11897935</v>
      </c>
      <c r="K5" s="7">
        <v>98.38</v>
      </c>
      <c r="L5" s="7">
        <v>2.67</v>
      </c>
      <c r="M5" s="7">
        <v>652.07</v>
      </c>
      <c r="N5" s="118"/>
      <c r="O5" s="73"/>
      <c r="P5" s="73"/>
      <c r="Q5" s="73"/>
      <c r="R5" s="73"/>
      <c r="S5" s="73"/>
      <c r="T5" s="73"/>
      <c r="U5" s="73"/>
      <c r="V5" s="73"/>
      <c r="W5" s="73"/>
      <c r="X5" s="73"/>
      <c r="Y5" s="73"/>
      <c r="Z5" s="73"/>
      <c r="AA5" s="73"/>
      <c r="AB5" s="73"/>
      <c r="AC5" s="73"/>
      <c r="AD5" s="73"/>
    </row>
    <row r="6" spans="1:30" ht="12">
      <c r="A6" s="64" t="s">
        <v>470</v>
      </c>
      <c r="B6" s="40">
        <v>2052.5667</v>
      </c>
      <c r="C6" s="41">
        <v>29</v>
      </c>
      <c r="D6" s="41">
        <v>1032</v>
      </c>
      <c r="E6" s="140">
        <v>22371</v>
      </c>
      <c r="F6" s="41">
        <v>1583999</v>
      </c>
      <c r="G6" s="41">
        <v>4018696</v>
      </c>
      <c r="H6" s="42">
        <v>17.03</v>
      </c>
      <c r="I6" s="41">
        <v>1963658</v>
      </c>
      <c r="J6" s="41">
        <v>2055038</v>
      </c>
      <c r="K6" s="42">
        <v>95.55</v>
      </c>
      <c r="L6" s="42">
        <v>2.54</v>
      </c>
      <c r="M6" s="42">
        <v>1957.89</v>
      </c>
      <c r="N6" s="119"/>
      <c r="O6" s="73"/>
      <c r="P6" s="73"/>
      <c r="Q6" s="73"/>
      <c r="R6" s="73"/>
      <c r="S6" s="73"/>
      <c r="T6" s="73"/>
      <c r="U6" s="73"/>
      <c r="V6" s="73"/>
      <c r="W6" s="73"/>
      <c r="X6" s="73"/>
      <c r="Y6" s="73"/>
      <c r="Z6" s="73"/>
      <c r="AA6" s="73"/>
      <c r="AB6" s="73"/>
      <c r="AC6" s="73"/>
      <c r="AD6" s="73"/>
    </row>
    <row r="7" spans="1:30" ht="12">
      <c r="A7" s="74" t="s">
        <v>445</v>
      </c>
      <c r="B7" s="40">
        <v>271.7997</v>
      </c>
      <c r="C7" s="41">
        <v>12</v>
      </c>
      <c r="D7" s="41">
        <v>456</v>
      </c>
      <c r="E7" s="140">
        <v>9613</v>
      </c>
      <c r="F7" s="41">
        <v>1060880</v>
      </c>
      <c r="G7" s="41">
        <v>2645041</v>
      </c>
      <c r="H7" s="42">
        <v>11.21</v>
      </c>
      <c r="I7" s="41">
        <v>1260049</v>
      </c>
      <c r="J7" s="41">
        <v>1384992</v>
      </c>
      <c r="K7" s="42">
        <v>90.98</v>
      </c>
      <c r="L7" s="42">
        <v>2.49</v>
      </c>
      <c r="M7" s="42">
        <v>9731.58</v>
      </c>
      <c r="N7" s="119"/>
      <c r="O7" s="73"/>
      <c r="P7" s="73"/>
      <c r="Q7" s="73"/>
      <c r="R7" s="73"/>
      <c r="S7" s="73"/>
      <c r="T7" s="73"/>
      <c r="U7" s="73"/>
      <c r="V7" s="73"/>
      <c r="W7" s="73"/>
      <c r="X7" s="73"/>
      <c r="Y7" s="73"/>
      <c r="Z7" s="73"/>
      <c r="AA7" s="73"/>
      <c r="AB7" s="73"/>
      <c r="AC7" s="73"/>
      <c r="AD7" s="73"/>
    </row>
    <row r="8" spans="1:30" ht="12">
      <c r="A8" s="107" t="s">
        <v>587</v>
      </c>
      <c r="B8" s="40">
        <v>1220.954</v>
      </c>
      <c r="C8" s="41">
        <v>13</v>
      </c>
      <c r="D8" s="41">
        <v>504</v>
      </c>
      <c r="E8" s="140">
        <v>11888</v>
      </c>
      <c r="F8" s="41">
        <v>825888</v>
      </c>
      <c r="G8" s="41">
        <v>2249037</v>
      </c>
      <c r="H8" s="42">
        <v>9.53</v>
      </c>
      <c r="I8" s="41">
        <v>1116111</v>
      </c>
      <c r="J8" s="41">
        <v>1132926</v>
      </c>
      <c r="K8" s="42">
        <v>98.52</v>
      </c>
      <c r="L8" s="42">
        <v>2.72</v>
      </c>
      <c r="M8" s="42">
        <v>1842.03</v>
      </c>
      <c r="N8" s="119"/>
      <c r="O8" s="73"/>
      <c r="P8" s="73"/>
      <c r="Q8" s="73"/>
      <c r="R8" s="73"/>
      <c r="S8" s="73"/>
      <c r="T8" s="73"/>
      <c r="U8" s="73"/>
      <c r="V8" s="73"/>
      <c r="W8" s="73"/>
      <c r="X8" s="73"/>
      <c r="Y8" s="73"/>
      <c r="Z8" s="73"/>
      <c r="AA8" s="73"/>
      <c r="AB8" s="73"/>
      <c r="AC8" s="73"/>
      <c r="AD8" s="73"/>
    </row>
    <row r="9" spans="1:30" ht="12">
      <c r="A9" s="107" t="s">
        <v>471</v>
      </c>
      <c r="B9" s="40">
        <v>2214.8968</v>
      </c>
      <c r="C9" s="41">
        <v>29</v>
      </c>
      <c r="D9" s="41">
        <v>625</v>
      </c>
      <c r="E9" s="140">
        <v>12524</v>
      </c>
      <c r="F9" s="41">
        <v>986646</v>
      </c>
      <c r="G9" s="41">
        <v>2815261</v>
      </c>
      <c r="H9" s="42">
        <v>11.93</v>
      </c>
      <c r="I9" s="41">
        <v>1384164</v>
      </c>
      <c r="J9" s="41">
        <v>1431097</v>
      </c>
      <c r="K9" s="42">
        <v>96.72</v>
      </c>
      <c r="L9" s="42">
        <v>2.85</v>
      </c>
      <c r="M9" s="42">
        <v>1271.06</v>
      </c>
      <c r="N9" s="119"/>
      <c r="O9" s="73"/>
      <c r="P9" s="73"/>
      <c r="Q9" s="73"/>
      <c r="R9" s="73"/>
      <c r="S9" s="73"/>
      <c r="T9" s="73"/>
      <c r="U9" s="73"/>
      <c r="V9" s="73"/>
      <c r="W9" s="73"/>
      <c r="X9" s="73"/>
      <c r="Y9" s="73"/>
      <c r="Z9" s="73"/>
      <c r="AA9" s="73"/>
      <c r="AB9" s="73"/>
      <c r="AC9" s="73"/>
      <c r="AD9" s="73"/>
    </row>
    <row r="10" spans="1:30" ht="12">
      <c r="A10" s="107" t="s">
        <v>472</v>
      </c>
      <c r="B10" s="40">
        <v>2191.6531</v>
      </c>
      <c r="C10" s="41">
        <v>37</v>
      </c>
      <c r="D10" s="41">
        <v>649</v>
      </c>
      <c r="E10" s="140">
        <v>9660</v>
      </c>
      <c r="F10" s="41">
        <v>696269</v>
      </c>
      <c r="G10" s="41">
        <v>1880906</v>
      </c>
      <c r="H10" s="42">
        <v>7.97</v>
      </c>
      <c r="I10" s="41">
        <v>937342</v>
      </c>
      <c r="J10" s="41">
        <v>943564</v>
      </c>
      <c r="K10" s="42">
        <v>99.34</v>
      </c>
      <c r="L10" s="42">
        <v>2.7</v>
      </c>
      <c r="M10" s="42">
        <v>858.21</v>
      </c>
      <c r="N10" s="119"/>
      <c r="O10" s="73"/>
      <c r="P10" s="73"/>
      <c r="Q10" s="73"/>
      <c r="R10" s="73"/>
      <c r="S10" s="73"/>
      <c r="T10" s="73"/>
      <c r="U10" s="73"/>
      <c r="V10" s="73"/>
      <c r="W10" s="73"/>
      <c r="X10" s="73"/>
      <c r="Y10" s="73"/>
      <c r="Z10" s="73"/>
      <c r="AA10" s="73"/>
      <c r="AB10" s="73"/>
      <c r="AC10" s="73"/>
      <c r="AD10" s="73"/>
    </row>
    <row r="11" spans="1:30" ht="12">
      <c r="A11" s="74" t="s">
        <v>446</v>
      </c>
      <c r="B11" s="40">
        <v>2951.8524</v>
      </c>
      <c r="C11" s="41">
        <v>38</v>
      </c>
      <c r="D11" s="41">
        <v>891</v>
      </c>
      <c r="E11" s="140">
        <v>17342</v>
      </c>
      <c r="F11" s="41">
        <v>1110051</v>
      </c>
      <c r="G11" s="41">
        <v>2773198</v>
      </c>
      <c r="H11" s="42">
        <v>11.75</v>
      </c>
      <c r="I11" s="41">
        <v>1369850</v>
      </c>
      <c r="J11" s="41">
        <v>1403348</v>
      </c>
      <c r="K11" s="42">
        <v>97.61</v>
      </c>
      <c r="L11" s="42">
        <v>2.5</v>
      </c>
      <c r="M11" s="42">
        <v>939.48</v>
      </c>
      <c r="N11" s="119"/>
      <c r="O11" s="73"/>
      <c r="P11" s="73"/>
      <c r="Q11" s="73"/>
      <c r="R11" s="73"/>
      <c r="S11" s="73"/>
      <c r="T11" s="73"/>
      <c r="U11" s="73"/>
      <c r="V11" s="73"/>
      <c r="W11" s="73"/>
      <c r="X11" s="73"/>
      <c r="Y11" s="73"/>
      <c r="Z11" s="73"/>
      <c r="AA11" s="73"/>
      <c r="AB11" s="73"/>
      <c r="AC11" s="73"/>
      <c r="AD11" s="73"/>
    </row>
    <row r="12" spans="1:30" ht="12">
      <c r="A12" s="74" t="s">
        <v>447</v>
      </c>
      <c r="B12" s="40">
        <v>25110.0037</v>
      </c>
      <c r="C12" s="41">
        <v>200</v>
      </c>
      <c r="D12" s="41">
        <v>3544</v>
      </c>
      <c r="E12" s="41">
        <v>59336</v>
      </c>
      <c r="F12" s="41">
        <v>2524580</v>
      </c>
      <c r="G12" s="41">
        <v>7067708</v>
      </c>
      <c r="H12" s="42">
        <v>29.94</v>
      </c>
      <c r="I12" s="41">
        <v>3596501</v>
      </c>
      <c r="J12" s="41">
        <v>3471207</v>
      </c>
      <c r="K12" s="42">
        <v>103.61</v>
      </c>
      <c r="L12" s="42">
        <v>2.8</v>
      </c>
      <c r="M12" s="42">
        <v>281.47</v>
      </c>
      <c r="N12" s="129"/>
      <c r="O12" s="73"/>
      <c r="P12" s="73"/>
      <c r="Q12" s="73"/>
      <c r="R12" s="73"/>
      <c r="S12" s="73"/>
      <c r="T12" s="73"/>
      <c r="U12" s="73"/>
      <c r="V12" s="73"/>
      <c r="W12" s="73"/>
      <c r="X12" s="73"/>
      <c r="Y12" s="73"/>
      <c r="Z12" s="73"/>
      <c r="AA12" s="73"/>
      <c r="AB12" s="73"/>
      <c r="AC12" s="73"/>
      <c r="AD12" s="73"/>
    </row>
    <row r="13" spans="1:30" ht="12">
      <c r="A13" s="74" t="s">
        <v>448</v>
      </c>
      <c r="B13" s="10">
        <v>2143.6251</v>
      </c>
      <c r="C13" s="11">
        <v>12</v>
      </c>
      <c r="D13" s="11">
        <v>233</v>
      </c>
      <c r="E13" s="11">
        <v>3672</v>
      </c>
      <c r="F13" s="11">
        <v>170833</v>
      </c>
      <c r="G13" s="11">
        <v>454178</v>
      </c>
      <c r="H13" s="12">
        <v>1.92</v>
      </c>
      <c r="I13" s="11">
        <v>229222</v>
      </c>
      <c r="J13" s="11">
        <v>224956</v>
      </c>
      <c r="K13" s="12">
        <v>101.9</v>
      </c>
      <c r="L13" s="12">
        <v>2.66</v>
      </c>
      <c r="M13" s="12">
        <v>211.87</v>
      </c>
      <c r="N13" s="119"/>
      <c r="O13" s="73"/>
      <c r="P13" s="73"/>
      <c r="Q13" s="73"/>
      <c r="R13" s="73"/>
      <c r="S13" s="73"/>
      <c r="T13" s="73"/>
      <c r="U13" s="73"/>
      <c r="V13" s="73"/>
      <c r="W13" s="73"/>
      <c r="X13" s="73"/>
      <c r="Y13" s="73"/>
      <c r="Z13" s="73"/>
      <c r="AA13" s="73"/>
      <c r="AB13" s="73"/>
      <c r="AC13" s="73"/>
      <c r="AD13" s="73"/>
    </row>
    <row r="14" spans="1:30" ht="12">
      <c r="A14" s="74" t="s">
        <v>450</v>
      </c>
      <c r="B14" s="10">
        <v>1427.5369</v>
      </c>
      <c r="C14" s="11">
        <v>13</v>
      </c>
      <c r="D14" s="11">
        <v>192</v>
      </c>
      <c r="E14" s="11">
        <v>3308</v>
      </c>
      <c r="F14" s="11">
        <v>200453</v>
      </c>
      <c r="G14" s="11">
        <v>563933</v>
      </c>
      <c r="H14" s="12">
        <v>2.39</v>
      </c>
      <c r="I14" s="11">
        <v>287837</v>
      </c>
      <c r="J14" s="11">
        <v>276096</v>
      </c>
      <c r="K14" s="12">
        <v>104.25</v>
      </c>
      <c r="L14" s="12">
        <v>2.81</v>
      </c>
      <c r="M14" s="12">
        <v>395.04</v>
      </c>
      <c r="N14" s="119"/>
      <c r="O14" s="73"/>
      <c r="P14" s="73"/>
      <c r="Q14" s="73"/>
      <c r="R14" s="73"/>
      <c r="S14" s="73"/>
      <c r="T14" s="73"/>
      <c r="U14" s="73"/>
      <c r="V14" s="73"/>
      <c r="W14" s="73"/>
      <c r="X14" s="73"/>
      <c r="Y14" s="73"/>
      <c r="Z14" s="73"/>
      <c r="AA14" s="73"/>
      <c r="AB14" s="73"/>
      <c r="AC14" s="73"/>
      <c r="AD14" s="73"/>
    </row>
    <row r="15" spans="1:30" ht="12">
      <c r="A15" s="74" t="s">
        <v>451</v>
      </c>
      <c r="B15" s="10">
        <v>1820.3149</v>
      </c>
      <c r="C15" s="11">
        <v>18</v>
      </c>
      <c r="D15" s="11">
        <v>275</v>
      </c>
      <c r="E15" s="11">
        <v>4714</v>
      </c>
      <c r="F15" s="11">
        <v>191162</v>
      </c>
      <c r="G15" s="11">
        <v>545459</v>
      </c>
      <c r="H15" s="12">
        <v>2.31</v>
      </c>
      <c r="I15" s="11">
        <v>281290</v>
      </c>
      <c r="J15" s="11">
        <v>264169</v>
      </c>
      <c r="K15" s="12">
        <v>106.48</v>
      </c>
      <c r="L15" s="12">
        <v>2.85</v>
      </c>
      <c r="M15" s="12">
        <v>299.65</v>
      </c>
      <c r="N15" s="119"/>
      <c r="O15" s="73"/>
      <c r="P15" s="73"/>
      <c r="Q15" s="73"/>
      <c r="R15" s="73"/>
      <c r="S15" s="73"/>
      <c r="T15" s="73"/>
      <c r="U15" s="73"/>
      <c r="V15" s="73"/>
      <c r="W15" s="73"/>
      <c r="X15" s="73"/>
      <c r="Y15" s="73"/>
      <c r="Z15" s="73"/>
      <c r="AA15" s="73"/>
      <c r="AB15" s="73"/>
      <c r="AC15" s="73"/>
      <c r="AD15" s="73"/>
    </row>
    <row r="16" spans="1:30" ht="12">
      <c r="A16" s="74" t="s">
        <v>452</v>
      </c>
      <c r="B16" s="10">
        <v>1074.396</v>
      </c>
      <c r="C16" s="11">
        <v>26</v>
      </c>
      <c r="D16" s="11">
        <v>589</v>
      </c>
      <c r="E16" s="11">
        <v>9209</v>
      </c>
      <c r="F16" s="11">
        <v>392844</v>
      </c>
      <c r="G16" s="11">
        <v>1272802</v>
      </c>
      <c r="H16" s="12">
        <v>5.39</v>
      </c>
      <c r="I16" s="11">
        <v>647449</v>
      </c>
      <c r="J16" s="11">
        <v>625353</v>
      </c>
      <c r="K16" s="12">
        <v>103.53</v>
      </c>
      <c r="L16" s="12">
        <v>3.24</v>
      </c>
      <c r="M16" s="12">
        <v>1184.67</v>
      </c>
      <c r="N16" s="119"/>
      <c r="O16" s="73"/>
      <c r="P16" s="73"/>
      <c r="Q16" s="73"/>
      <c r="R16" s="73"/>
      <c r="S16" s="73"/>
      <c r="T16" s="73"/>
      <c r="U16" s="73"/>
      <c r="V16" s="73"/>
      <c r="W16" s="73"/>
      <c r="X16" s="73"/>
      <c r="Y16" s="73"/>
      <c r="Z16" s="73"/>
      <c r="AA16" s="73"/>
      <c r="AB16" s="73"/>
      <c r="AC16" s="73"/>
      <c r="AD16" s="73"/>
    </row>
    <row r="17" spans="1:30" ht="12">
      <c r="A17" s="74" t="s">
        <v>453</v>
      </c>
      <c r="B17" s="10">
        <v>4106.436</v>
      </c>
      <c r="C17" s="11">
        <v>13</v>
      </c>
      <c r="D17" s="11">
        <v>262</v>
      </c>
      <c r="E17" s="11">
        <v>4279</v>
      </c>
      <c r="F17" s="11">
        <v>179030</v>
      </c>
      <c r="G17" s="11">
        <v>494112</v>
      </c>
      <c r="H17" s="12">
        <v>2.09</v>
      </c>
      <c r="I17" s="11">
        <v>252705</v>
      </c>
      <c r="J17" s="11">
        <v>241407</v>
      </c>
      <c r="K17" s="12">
        <v>104.68</v>
      </c>
      <c r="L17" s="12">
        <v>2.76</v>
      </c>
      <c r="M17" s="12">
        <v>120.33</v>
      </c>
      <c r="N17" s="119"/>
      <c r="O17" s="73"/>
      <c r="P17" s="73"/>
      <c r="Q17" s="73"/>
      <c r="R17" s="73"/>
      <c r="S17" s="73"/>
      <c r="T17" s="73"/>
      <c r="U17" s="73"/>
      <c r="V17" s="73"/>
      <c r="W17" s="73"/>
      <c r="X17" s="73"/>
      <c r="Y17" s="73"/>
      <c r="Z17" s="73"/>
      <c r="AA17" s="73"/>
      <c r="AB17" s="73"/>
      <c r="AC17" s="73"/>
      <c r="AD17" s="73"/>
    </row>
    <row r="18" spans="1:30" ht="12">
      <c r="A18" s="74" t="s">
        <v>454</v>
      </c>
      <c r="B18" s="10">
        <v>1290.8326</v>
      </c>
      <c r="C18" s="11">
        <v>20</v>
      </c>
      <c r="D18" s="11">
        <v>391</v>
      </c>
      <c r="E18" s="11">
        <v>6485</v>
      </c>
      <c r="F18" s="11">
        <v>242024</v>
      </c>
      <c r="G18" s="11">
        <v>681306</v>
      </c>
      <c r="H18" s="12">
        <v>2.89</v>
      </c>
      <c r="I18" s="11">
        <v>352821</v>
      </c>
      <c r="J18" s="11">
        <v>328485</v>
      </c>
      <c r="K18" s="12">
        <v>107.41</v>
      </c>
      <c r="L18" s="12">
        <v>2.82</v>
      </c>
      <c r="M18" s="12">
        <v>527.8</v>
      </c>
      <c r="N18" s="119"/>
      <c r="O18" s="73"/>
      <c r="P18" s="73"/>
      <c r="Q18" s="73"/>
      <c r="R18" s="73"/>
      <c r="S18" s="73"/>
      <c r="T18" s="73"/>
      <c r="U18" s="73"/>
      <c r="V18" s="73"/>
      <c r="W18" s="73"/>
      <c r="X18" s="73"/>
      <c r="Y18" s="73"/>
      <c r="Z18" s="73"/>
      <c r="AA18" s="73"/>
      <c r="AB18" s="73"/>
      <c r="AC18" s="73"/>
      <c r="AD18" s="73"/>
    </row>
    <row r="19" spans="1:30" ht="12">
      <c r="A19" s="74" t="s">
        <v>455</v>
      </c>
      <c r="B19" s="10">
        <v>1903.6367</v>
      </c>
      <c r="C19" s="11">
        <v>18</v>
      </c>
      <c r="D19" s="11">
        <v>357</v>
      </c>
      <c r="E19" s="11">
        <v>5379</v>
      </c>
      <c r="F19" s="11">
        <v>183651</v>
      </c>
      <c r="G19" s="11">
        <v>503113</v>
      </c>
      <c r="H19" s="12">
        <v>2.13</v>
      </c>
      <c r="I19" s="11">
        <v>261238</v>
      </c>
      <c r="J19" s="11">
        <v>241875</v>
      </c>
      <c r="K19" s="12">
        <v>108.01</v>
      </c>
      <c r="L19" s="12">
        <v>2.74</v>
      </c>
      <c r="M19" s="12">
        <v>264.29</v>
      </c>
      <c r="N19" s="119"/>
      <c r="O19" s="73"/>
      <c r="P19" s="73"/>
      <c r="Q19" s="73"/>
      <c r="R19" s="73"/>
      <c r="S19" s="73"/>
      <c r="T19" s="73"/>
      <c r="U19" s="73"/>
      <c r="V19" s="73"/>
      <c r="W19" s="73"/>
      <c r="X19" s="73"/>
      <c r="Y19" s="73"/>
      <c r="Z19" s="73"/>
      <c r="AA19" s="73"/>
      <c r="AB19" s="73"/>
      <c r="AC19" s="73"/>
      <c r="AD19" s="73"/>
    </row>
    <row r="20" spans="1:30" ht="12">
      <c r="A20" s="74" t="s">
        <v>456</v>
      </c>
      <c r="B20" s="10">
        <v>2775.6003</v>
      </c>
      <c r="C20" s="11">
        <v>33</v>
      </c>
      <c r="D20" s="11">
        <v>463</v>
      </c>
      <c r="E20" s="11">
        <v>7515</v>
      </c>
      <c r="F20" s="11">
        <v>289861</v>
      </c>
      <c r="G20" s="11">
        <v>819184</v>
      </c>
      <c r="H20" s="12">
        <v>3.47</v>
      </c>
      <c r="I20" s="11">
        <v>417815</v>
      </c>
      <c r="J20" s="11">
        <v>401369</v>
      </c>
      <c r="K20" s="12">
        <v>104.1</v>
      </c>
      <c r="L20" s="12">
        <v>2.83</v>
      </c>
      <c r="M20" s="12">
        <v>295.14</v>
      </c>
      <c r="N20" s="119"/>
      <c r="O20" s="73"/>
      <c r="P20" s="73"/>
      <c r="Q20" s="73"/>
      <c r="R20" s="73"/>
      <c r="S20" s="73"/>
      <c r="T20" s="73"/>
      <c r="U20" s="73"/>
      <c r="V20" s="73"/>
      <c r="W20" s="73"/>
      <c r="X20" s="73"/>
      <c r="Y20" s="73"/>
      <c r="Z20" s="73"/>
      <c r="AA20" s="73"/>
      <c r="AB20" s="73"/>
      <c r="AC20" s="73"/>
      <c r="AD20" s="73"/>
    </row>
    <row r="21" spans="1:30" ht="12">
      <c r="A21" s="74" t="s">
        <v>457</v>
      </c>
      <c r="B21" s="10">
        <v>3515.2526</v>
      </c>
      <c r="C21" s="11">
        <v>16</v>
      </c>
      <c r="D21" s="11">
        <v>147</v>
      </c>
      <c r="E21" s="11">
        <v>2712</v>
      </c>
      <c r="F21" s="11">
        <v>83197</v>
      </c>
      <c r="G21" s="11">
        <v>216781</v>
      </c>
      <c r="H21" s="12">
        <v>0.92</v>
      </c>
      <c r="I21" s="11">
        <v>111570</v>
      </c>
      <c r="J21" s="11">
        <v>105211</v>
      </c>
      <c r="K21" s="12">
        <v>106.04</v>
      </c>
      <c r="L21" s="12">
        <v>2.61</v>
      </c>
      <c r="M21" s="12">
        <v>61.67</v>
      </c>
      <c r="N21" s="119"/>
      <c r="O21" s="73"/>
      <c r="P21" s="73"/>
      <c r="Q21" s="73"/>
      <c r="R21" s="73"/>
      <c r="S21" s="73"/>
      <c r="T21" s="73"/>
      <c r="U21" s="73"/>
      <c r="V21" s="73"/>
      <c r="W21" s="73"/>
      <c r="X21" s="73"/>
      <c r="Y21" s="73"/>
      <c r="Z21" s="73"/>
      <c r="AA21" s="73"/>
      <c r="AB21" s="73"/>
      <c r="AC21" s="73"/>
      <c r="AD21" s="73"/>
    </row>
    <row r="22" spans="1:30" ht="12">
      <c r="A22" s="74" t="s">
        <v>458</v>
      </c>
      <c r="B22" s="10">
        <v>4628.5714</v>
      </c>
      <c r="C22" s="11">
        <v>13</v>
      </c>
      <c r="D22" s="11">
        <v>176</v>
      </c>
      <c r="E22" s="11">
        <v>3671</v>
      </c>
      <c r="F22" s="11">
        <v>126729</v>
      </c>
      <c r="G22" s="11">
        <v>326247</v>
      </c>
      <c r="H22" s="12">
        <v>1.38</v>
      </c>
      <c r="I22" s="11">
        <v>165073</v>
      </c>
      <c r="J22" s="11">
        <v>161174</v>
      </c>
      <c r="K22" s="12">
        <v>102.42</v>
      </c>
      <c r="L22" s="12">
        <v>2.57</v>
      </c>
      <c r="M22" s="12">
        <v>70.49</v>
      </c>
      <c r="N22" s="119"/>
      <c r="O22" s="73"/>
      <c r="P22" s="73"/>
      <c r="Q22" s="73"/>
      <c r="R22" s="73"/>
      <c r="S22" s="73"/>
      <c r="T22" s="73"/>
      <c r="U22" s="73"/>
      <c r="V22" s="73"/>
      <c r="W22" s="73"/>
      <c r="X22" s="73"/>
      <c r="Y22" s="73"/>
      <c r="Z22" s="73"/>
      <c r="AA22" s="73"/>
      <c r="AB22" s="73"/>
      <c r="AC22" s="73"/>
      <c r="AD22" s="73"/>
    </row>
    <row r="23" spans="1:30" ht="12">
      <c r="A23" s="74" t="s">
        <v>459</v>
      </c>
      <c r="B23" s="10">
        <v>126.8641</v>
      </c>
      <c r="C23" s="11">
        <v>6</v>
      </c>
      <c r="D23" s="11">
        <v>96</v>
      </c>
      <c r="E23" s="11">
        <v>1404</v>
      </c>
      <c r="F23" s="11">
        <v>41526</v>
      </c>
      <c r="G23" s="11">
        <v>105207</v>
      </c>
      <c r="H23" s="12">
        <v>0.45</v>
      </c>
      <c r="I23" s="11">
        <v>54283</v>
      </c>
      <c r="J23" s="11">
        <v>50924</v>
      </c>
      <c r="K23" s="12">
        <v>106.6</v>
      </c>
      <c r="L23" s="12">
        <v>2.53</v>
      </c>
      <c r="M23" s="12">
        <v>829.29</v>
      </c>
      <c r="N23" s="119"/>
      <c r="O23" s="73"/>
      <c r="P23" s="73"/>
      <c r="Q23" s="73"/>
      <c r="R23" s="73"/>
      <c r="S23" s="73"/>
      <c r="T23" s="73"/>
      <c r="U23" s="73"/>
      <c r="V23" s="73"/>
      <c r="W23" s="73"/>
      <c r="X23" s="73"/>
      <c r="Y23" s="73"/>
      <c r="Z23" s="73"/>
      <c r="AA23" s="73"/>
      <c r="AB23" s="73"/>
      <c r="AC23" s="73"/>
      <c r="AD23" s="73"/>
    </row>
    <row r="24" spans="1:30" ht="12">
      <c r="A24" s="74" t="s">
        <v>460</v>
      </c>
      <c r="B24" s="10">
        <v>132.7589</v>
      </c>
      <c r="C24" s="11">
        <v>7</v>
      </c>
      <c r="D24" s="11">
        <v>157</v>
      </c>
      <c r="E24" s="11">
        <v>3332</v>
      </c>
      <c r="F24" s="11">
        <v>154552</v>
      </c>
      <c r="G24" s="11">
        <v>368893</v>
      </c>
      <c r="H24" s="12">
        <v>1.56</v>
      </c>
      <c r="I24" s="11">
        <v>184139</v>
      </c>
      <c r="J24" s="11">
        <v>184754</v>
      </c>
      <c r="K24" s="12">
        <v>99.67</v>
      </c>
      <c r="L24" s="12">
        <v>2.39</v>
      </c>
      <c r="M24" s="12">
        <v>2778.67</v>
      </c>
      <c r="N24" s="119"/>
      <c r="O24" s="73"/>
      <c r="P24" s="73"/>
      <c r="Q24" s="73"/>
      <c r="R24" s="73"/>
      <c r="S24" s="73"/>
      <c r="T24" s="73"/>
      <c r="U24" s="73"/>
      <c r="V24" s="73"/>
      <c r="W24" s="73"/>
      <c r="X24" s="73"/>
      <c r="Y24" s="73"/>
      <c r="Z24" s="73"/>
      <c r="AA24" s="73"/>
      <c r="AB24" s="73"/>
      <c r="AC24" s="73"/>
      <c r="AD24" s="73"/>
    </row>
    <row r="25" spans="1:30" ht="12">
      <c r="A25" s="74" t="s">
        <v>461</v>
      </c>
      <c r="B25" s="10">
        <v>104.1526</v>
      </c>
      <c r="C25" s="11">
        <v>3</v>
      </c>
      <c r="D25" s="11">
        <v>122</v>
      </c>
      <c r="E25" s="11">
        <v>2230</v>
      </c>
      <c r="F25" s="11">
        <v>168093</v>
      </c>
      <c r="G25" s="11">
        <v>448803</v>
      </c>
      <c r="H25" s="12">
        <v>1.9</v>
      </c>
      <c r="I25" s="11">
        <v>221265</v>
      </c>
      <c r="J25" s="11">
        <v>227538</v>
      </c>
      <c r="K25" s="12">
        <v>97.24</v>
      </c>
      <c r="L25" s="12">
        <v>2.67</v>
      </c>
      <c r="M25" s="12">
        <v>4309.09</v>
      </c>
      <c r="N25" s="119"/>
      <c r="O25" s="73"/>
      <c r="P25" s="73"/>
      <c r="Q25" s="73"/>
      <c r="R25" s="73"/>
      <c r="S25" s="73"/>
      <c r="T25" s="73"/>
      <c r="U25" s="73"/>
      <c r="V25" s="73"/>
      <c r="W25" s="73"/>
      <c r="X25" s="73"/>
      <c r="Y25" s="73"/>
      <c r="Z25" s="73"/>
      <c r="AA25" s="73"/>
      <c r="AB25" s="73"/>
      <c r="AC25" s="73"/>
      <c r="AD25" s="73"/>
    </row>
    <row r="26" spans="1:30" ht="12">
      <c r="A26" s="74" t="s">
        <v>462</v>
      </c>
      <c r="B26" s="10">
        <v>60.0256</v>
      </c>
      <c r="C26" s="11">
        <v>2</v>
      </c>
      <c r="D26" s="11">
        <v>84</v>
      </c>
      <c r="E26" s="11">
        <v>1426</v>
      </c>
      <c r="F26" s="11">
        <v>100625</v>
      </c>
      <c r="G26" s="11">
        <v>267690</v>
      </c>
      <c r="H26" s="12">
        <v>1.13</v>
      </c>
      <c r="I26" s="11">
        <v>129794</v>
      </c>
      <c r="J26" s="11">
        <v>137896</v>
      </c>
      <c r="K26" s="12">
        <v>94.12</v>
      </c>
      <c r="L26" s="12">
        <v>2.66</v>
      </c>
      <c r="M26" s="12">
        <v>4459.6</v>
      </c>
      <c r="N26" s="119"/>
      <c r="O26" s="73"/>
      <c r="P26" s="73"/>
      <c r="Q26" s="73"/>
      <c r="R26" s="73"/>
      <c r="S26" s="73"/>
      <c r="T26" s="73"/>
      <c r="U26" s="73"/>
      <c r="V26" s="73"/>
      <c r="W26" s="73"/>
      <c r="X26" s="73"/>
      <c r="Y26" s="73"/>
      <c r="Z26" s="73"/>
      <c r="AA26" s="73"/>
      <c r="AB26" s="73"/>
      <c r="AC26" s="73"/>
      <c r="AD26" s="73"/>
    </row>
    <row r="27" spans="1:30" s="9" customFormat="1" ht="12" customHeight="1">
      <c r="A27" s="74" t="s">
        <v>463</v>
      </c>
      <c r="B27" s="40">
        <v>180.456</v>
      </c>
      <c r="C27" s="41">
        <v>10</v>
      </c>
      <c r="D27" s="41">
        <v>59</v>
      </c>
      <c r="E27" s="41">
        <v>913</v>
      </c>
      <c r="F27" s="41">
        <v>44432</v>
      </c>
      <c r="G27" s="41">
        <v>153274</v>
      </c>
      <c r="H27" s="42">
        <v>0.65</v>
      </c>
      <c r="I27" s="41">
        <v>77511</v>
      </c>
      <c r="J27" s="41">
        <v>75763</v>
      </c>
      <c r="K27" s="42">
        <v>102.31</v>
      </c>
      <c r="L27" s="42">
        <v>3.45</v>
      </c>
      <c r="M27" s="42">
        <v>849.37</v>
      </c>
      <c r="N27" s="120"/>
      <c r="O27" s="73"/>
      <c r="P27" s="73"/>
      <c r="Q27" s="73"/>
      <c r="R27" s="73"/>
      <c r="S27" s="73"/>
      <c r="T27" s="73"/>
      <c r="U27" s="73"/>
      <c r="V27" s="73"/>
      <c r="W27" s="73"/>
      <c r="X27" s="73"/>
      <c r="Y27" s="73"/>
      <c r="Z27" s="73"/>
      <c r="AA27" s="73"/>
      <c r="AB27" s="73"/>
      <c r="AC27" s="73"/>
      <c r="AD27" s="73"/>
    </row>
    <row r="28" spans="1:30" s="9" customFormat="1" ht="12" customHeight="1">
      <c r="A28" s="64" t="s">
        <v>464</v>
      </c>
      <c r="B28" s="10">
        <v>151.656</v>
      </c>
      <c r="C28" s="11">
        <v>6</v>
      </c>
      <c r="D28" s="11">
        <v>37</v>
      </c>
      <c r="E28" s="11">
        <v>776</v>
      </c>
      <c r="F28" s="11">
        <v>41217</v>
      </c>
      <c r="G28" s="11">
        <v>140185</v>
      </c>
      <c r="H28" s="12">
        <v>0.59</v>
      </c>
      <c r="I28" s="11">
        <v>70010</v>
      </c>
      <c r="J28" s="11">
        <v>70175</v>
      </c>
      <c r="K28" s="12">
        <v>99.76</v>
      </c>
      <c r="L28" s="12">
        <v>3.4</v>
      </c>
      <c r="M28" s="12">
        <v>924.36</v>
      </c>
      <c r="N28" s="120"/>
      <c r="O28" s="73"/>
      <c r="P28" s="73"/>
      <c r="Q28" s="73"/>
      <c r="R28" s="73"/>
      <c r="S28" s="73"/>
      <c r="T28" s="73"/>
      <c r="U28" s="73"/>
      <c r="V28" s="73"/>
      <c r="W28" s="73"/>
      <c r="X28" s="73"/>
      <c r="Y28" s="73"/>
      <c r="Z28" s="73"/>
      <c r="AA28" s="73"/>
      <c r="AB28" s="73"/>
      <c r="AC28" s="73"/>
      <c r="AD28" s="73"/>
    </row>
    <row r="29" spans="1:30" s="9" customFormat="1" ht="12" customHeight="1">
      <c r="A29" s="64" t="s">
        <v>465</v>
      </c>
      <c r="B29" s="10">
        <v>28.8</v>
      </c>
      <c r="C29" s="11">
        <v>4</v>
      </c>
      <c r="D29" s="11">
        <v>22</v>
      </c>
      <c r="E29" s="11">
        <v>137</v>
      </c>
      <c r="F29" s="11">
        <v>3215</v>
      </c>
      <c r="G29" s="11">
        <v>13089</v>
      </c>
      <c r="H29" s="12">
        <v>0.06</v>
      </c>
      <c r="I29" s="11">
        <v>7501</v>
      </c>
      <c r="J29" s="11">
        <v>5588</v>
      </c>
      <c r="K29" s="12">
        <v>134.23</v>
      </c>
      <c r="L29" s="12">
        <v>4.07</v>
      </c>
      <c r="M29" s="12">
        <v>454.48</v>
      </c>
      <c r="N29" s="120"/>
      <c r="O29" s="73"/>
      <c r="P29" s="73"/>
      <c r="Q29" s="73"/>
      <c r="R29" s="73"/>
      <c r="S29" s="73"/>
      <c r="T29" s="73"/>
      <c r="U29" s="73"/>
      <c r="V29" s="73"/>
      <c r="W29" s="73"/>
      <c r="X29" s="73"/>
      <c r="Y29" s="73"/>
      <c r="Z29" s="73"/>
      <c r="AA29" s="73"/>
      <c r="AB29" s="73"/>
      <c r="AC29" s="73"/>
      <c r="AD29" s="73"/>
    </row>
    <row r="30" spans="1:26" s="9" customFormat="1" ht="12" customHeight="1">
      <c r="A30" s="91" t="s">
        <v>362</v>
      </c>
      <c r="B30" s="92">
        <v>2.38</v>
      </c>
      <c r="C30" s="93">
        <v>0</v>
      </c>
      <c r="D30" s="93">
        <v>0</v>
      </c>
      <c r="E30" s="93">
        <v>0</v>
      </c>
      <c r="F30" s="93">
        <v>0</v>
      </c>
      <c r="G30" s="93">
        <v>0</v>
      </c>
      <c r="H30" s="93">
        <v>0</v>
      </c>
      <c r="I30" s="93">
        <v>0</v>
      </c>
      <c r="J30" s="93">
        <v>0</v>
      </c>
      <c r="K30" s="93" t="s">
        <v>637</v>
      </c>
      <c r="L30" s="93" t="s">
        <v>637</v>
      </c>
      <c r="M30" s="93">
        <v>0</v>
      </c>
      <c r="N30" s="8"/>
      <c r="O30" s="8"/>
      <c r="P30" s="15"/>
      <c r="Q30" s="15"/>
      <c r="R30" s="8"/>
      <c r="S30" s="73"/>
      <c r="T30" s="73"/>
      <c r="U30" s="73"/>
      <c r="V30" s="73"/>
      <c r="W30" s="15"/>
      <c r="X30" s="15"/>
      <c r="Y30" s="15"/>
      <c r="Z30" s="15"/>
    </row>
    <row r="31" spans="1:26" s="9" customFormat="1" ht="12" customHeight="1" thickBot="1">
      <c r="A31" s="91" t="s">
        <v>363</v>
      </c>
      <c r="B31" s="92">
        <v>0.5045</v>
      </c>
      <c r="C31" s="93">
        <v>0</v>
      </c>
      <c r="D31" s="93">
        <v>0</v>
      </c>
      <c r="E31" s="93">
        <v>0</v>
      </c>
      <c r="F31" s="93">
        <v>0</v>
      </c>
      <c r="G31" s="93">
        <v>0</v>
      </c>
      <c r="H31" s="93">
        <v>0</v>
      </c>
      <c r="I31" s="93">
        <v>0</v>
      </c>
      <c r="J31" s="93">
        <v>0</v>
      </c>
      <c r="K31" s="93" t="s">
        <v>637</v>
      </c>
      <c r="L31" s="93" t="s">
        <v>637</v>
      </c>
      <c r="M31" s="93">
        <v>0</v>
      </c>
      <c r="N31" s="8"/>
      <c r="O31" s="8"/>
      <c r="P31" s="15"/>
      <c r="Q31" s="15"/>
      <c r="R31" s="8"/>
      <c r="S31" s="73"/>
      <c r="T31" s="73"/>
      <c r="U31" s="73"/>
      <c r="V31" s="73"/>
      <c r="W31" s="15"/>
      <c r="X31" s="15"/>
      <c r="Y31" s="15"/>
      <c r="Z31" s="15"/>
    </row>
    <row r="32" spans="1:26" s="9" customFormat="1" ht="15" customHeight="1" thickTop="1">
      <c r="A32" s="150" t="s">
        <v>607</v>
      </c>
      <c r="B32" s="151"/>
      <c r="C32" s="151"/>
      <c r="D32" s="151"/>
      <c r="E32" s="151"/>
      <c r="F32" s="151"/>
      <c r="G32" s="151"/>
      <c r="H32" s="151"/>
      <c r="I32" s="151"/>
      <c r="J32" s="151"/>
      <c r="K32" s="151"/>
      <c r="L32" s="151"/>
      <c r="M32" s="151"/>
      <c r="N32" s="8"/>
      <c r="O32" s="8"/>
      <c r="P32" s="8"/>
      <c r="Q32" s="8"/>
      <c r="R32" s="8"/>
      <c r="S32" s="8"/>
      <c r="T32" s="8"/>
      <c r="U32" s="8"/>
      <c r="V32" s="8"/>
      <c r="W32" s="8"/>
      <c r="X32" s="8"/>
      <c r="Y32" s="8"/>
      <c r="Z32" s="8"/>
    </row>
    <row r="33" spans="1:26" ht="12">
      <c r="A33" s="66" t="s">
        <v>131</v>
      </c>
      <c r="B33" s="30">
        <f>SUM(B$6:B$8,B$24:B$25,B$13:B$14)</f>
        <v>7353.3939</v>
      </c>
      <c r="C33" s="31">
        <f>SUM(C$6:C$8,C$24:C$25,C$13:C$14)</f>
        <v>89</v>
      </c>
      <c r="D33" s="31">
        <f>SUM(D$6:D$8,D$24:D$25,D$13:D$14)</f>
        <v>2696</v>
      </c>
      <c r="E33" s="31">
        <f>SUM(E$6:E$7,E$24:E$25,E$12:E$14)</f>
        <v>103862</v>
      </c>
      <c r="F33" s="31">
        <f>SUM(F$6:F$8,F$24:F$25,F$13:F$14)</f>
        <v>4164698</v>
      </c>
      <c r="G33" s="32">
        <f>SUM(G$6:G$8,G$24:G$25,G$13:G$14)</f>
        <v>10748581</v>
      </c>
      <c r="H33" s="33">
        <f>G33/G53*100</f>
        <v>45.83646537224742</v>
      </c>
      <c r="I33" s="31">
        <f>SUM(I$6:I$8,I$24:I$25,I$13:I$14)</f>
        <v>5262281</v>
      </c>
      <c r="J33" s="31">
        <f>SUM(J$6:J$8,J$24:J$25,J$13:J$14)</f>
        <v>5486300</v>
      </c>
      <c r="K33" s="33">
        <f>I33/J33*100</f>
        <v>95.91675628383427</v>
      </c>
      <c r="L33" s="33">
        <f>G33/F33</f>
        <v>2.580878853640768</v>
      </c>
      <c r="M33" s="33">
        <f>G33/B33</f>
        <v>1461.7170174985458</v>
      </c>
      <c r="N33" s="43"/>
      <c r="O33" s="43"/>
      <c r="P33" s="43"/>
      <c r="Q33" s="43"/>
      <c r="R33" s="43"/>
      <c r="S33" s="43"/>
      <c r="T33" s="43"/>
      <c r="U33" s="43"/>
      <c r="V33" s="43"/>
      <c r="W33" s="43"/>
      <c r="X33" s="43"/>
      <c r="Y33" s="43"/>
      <c r="Z33" s="43"/>
    </row>
    <row r="34" spans="1:26" ht="12">
      <c r="A34" s="67" t="s">
        <v>133</v>
      </c>
      <c r="B34" s="30">
        <f>SUM(B$9,B$15:B$18)</f>
        <v>10506.876299999998</v>
      </c>
      <c r="C34" s="31">
        <f>SUM(C$9,C$15:C$18)</f>
        <v>106</v>
      </c>
      <c r="D34" s="31">
        <f>SUM(D$9,D$15:D$18)</f>
        <v>2142</v>
      </c>
      <c r="E34" s="31">
        <f>SUM(E$8,E$15:E$18)</f>
        <v>36575</v>
      </c>
      <c r="F34" s="31">
        <f>SUM(F$9,F$15:F$18)</f>
        <v>1991706</v>
      </c>
      <c r="G34" s="32">
        <f>SUM(G$9,G$15:G$18)</f>
        <v>5808940</v>
      </c>
      <c r="H34" s="33">
        <f>G34/G53*100</f>
        <v>24.77176077097646</v>
      </c>
      <c r="I34" s="31">
        <f>SUM(I$9,I$15:I$18)</f>
        <v>2918429</v>
      </c>
      <c r="J34" s="31">
        <f>SUM(J$9,J$15:J$18)</f>
        <v>2890511</v>
      </c>
      <c r="K34" s="33">
        <f>I34/J34*100</f>
        <v>100.9658499829269</v>
      </c>
      <c r="L34" s="33">
        <f>G34/F34</f>
        <v>2.9165649950344075</v>
      </c>
      <c r="M34" s="33">
        <f>G34/B34</f>
        <v>552.8703140818362</v>
      </c>
      <c r="N34" s="43"/>
      <c r="O34" s="43"/>
      <c r="P34" s="43"/>
      <c r="Q34" s="43"/>
      <c r="R34" s="43"/>
      <c r="S34" s="43"/>
      <c r="T34" s="43"/>
      <c r="U34" s="43"/>
      <c r="V34" s="43"/>
      <c r="W34" s="43"/>
      <c r="X34" s="43"/>
      <c r="Y34" s="43"/>
      <c r="Z34" s="43"/>
    </row>
    <row r="35" spans="1:26" ht="12">
      <c r="A35" s="67" t="s">
        <v>132</v>
      </c>
      <c r="B35" s="30">
        <f>SUM(B$26,B$10:B$11,B$19:B$20,B$23)</f>
        <v>10009.632200000002</v>
      </c>
      <c r="C35" s="31">
        <f>SUM(C$26,C$10:C$11,C$19:C$20,C$23)</f>
        <v>134</v>
      </c>
      <c r="D35" s="31">
        <f>SUM(D$26,D$10:D$11,D$19:D$20,D$23)</f>
        <v>2540</v>
      </c>
      <c r="E35" s="31">
        <f>SUM(E$26,E$9:E$10,E$19:E$20,E$23)</f>
        <v>37908</v>
      </c>
      <c r="F35" s="31">
        <f>SUM(F$26,F$10:F$11,F$19:F$20,F$23)</f>
        <v>2421983</v>
      </c>
      <c r="G35" s="32">
        <f>SUM(G$26,G$10:G$11,G$19:G$20,G$23)</f>
        <v>6349298</v>
      </c>
      <c r="H35" s="33">
        <f>G35/G53*100</f>
        <v>27.076074312979525</v>
      </c>
      <c r="I35" s="31">
        <f>SUM(I$26,I$10:I$11,I$19:I$20,I$23)</f>
        <v>3170322</v>
      </c>
      <c r="J35" s="31">
        <f>SUM(J$26,J$10:J$11,J$19:J$20,J$23)</f>
        <v>3178976</v>
      </c>
      <c r="K35" s="33">
        <f>I35/J35*100</f>
        <v>99.72777397501585</v>
      </c>
      <c r="L35" s="33">
        <f>G35/F35</f>
        <v>2.621528722538515</v>
      </c>
      <c r="M35" s="33">
        <f>G35/B35</f>
        <v>634.31881143445</v>
      </c>
      <c r="N35" s="43"/>
      <c r="O35" s="43"/>
      <c r="P35" s="43"/>
      <c r="Q35" s="43"/>
      <c r="R35" s="43"/>
      <c r="S35" s="43"/>
      <c r="T35" s="43"/>
      <c r="U35" s="43"/>
      <c r="V35" s="43"/>
      <c r="W35" s="43"/>
      <c r="X35" s="43"/>
      <c r="Y35" s="43"/>
      <c r="Z35" s="43"/>
    </row>
    <row r="36" spans="1:26" ht="12">
      <c r="A36" s="67" t="s">
        <v>135</v>
      </c>
      <c r="B36" s="34">
        <f aca="true" t="shared" si="0" ref="B36:G36">SUM(B$21:B$22)</f>
        <v>8143.824</v>
      </c>
      <c r="C36" s="35">
        <f t="shared" si="0"/>
        <v>29</v>
      </c>
      <c r="D36" s="35">
        <f t="shared" si="0"/>
        <v>323</v>
      </c>
      <c r="E36" s="35">
        <f t="shared" si="0"/>
        <v>6383</v>
      </c>
      <c r="F36" s="35">
        <f t="shared" si="0"/>
        <v>209926</v>
      </c>
      <c r="G36" s="36">
        <f t="shared" si="0"/>
        <v>543028</v>
      </c>
      <c r="H36" s="33">
        <f>G36/G53*100</f>
        <v>2.315699543796597</v>
      </c>
      <c r="I36" s="35">
        <f>SUM(I$21:I$22)</f>
        <v>276643</v>
      </c>
      <c r="J36" s="35">
        <f>SUM(J$21:J$22)</f>
        <v>266385</v>
      </c>
      <c r="K36" s="33">
        <f>I36/J36*100</f>
        <v>103.85081742590611</v>
      </c>
      <c r="L36" s="33">
        <f>G36/F36</f>
        <v>2.5867591436982558</v>
      </c>
      <c r="M36" s="33">
        <f>G36/B36</f>
        <v>66.6797317820228</v>
      </c>
      <c r="N36" s="43"/>
      <c r="O36" s="43"/>
      <c r="P36" s="43"/>
      <c r="Q36" s="43"/>
      <c r="R36" s="43"/>
      <c r="S36" s="43"/>
      <c r="T36" s="43"/>
      <c r="U36" s="43"/>
      <c r="V36" s="43"/>
      <c r="W36" s="43"/>
      <c r="X36" s="43"/>
      <c r="Y36" s="43"/>
      <c r="Z36" s="43"/>
    </row>
    <row r="37" spans="1:26" ht="12">
      <c r="A37" s="14" t="s">
        <v>588</v>
      </c>
      <c r="B37" s="43"/>
      <c r="C37" s="43"/>
      <c r="D37" s="43"/>
      <c r="E37" s="43"/>
      <c r="F37" s="43"/>
      <c r="G37" s="43"/>
      <c r="H37" s="43"/>
      <c r="I37" s="43"/>
      <c r="J37" s="43"/>
      <c r="K37" s="43"/>
      <c r="L37" s="43"/>
      <c r="M37" s="43"/>
      <c r="N37" s="43"/>
      <c r="O37" s="43"/>
      <c r="P37" s="43"/>
      <c r="Q37" s="43"/>
      <c r="R37" s="43"/>
      <c r="S37" s="43"/>
      <c r="T37" s="43"/>
      <c r="U37" s="43"/>
      <c r="V37" s="43"/>
      <c r="W37" s="43"/>
      <c r="X37" s="43"/>
      <c r="Y37" s="43"/>
      <c r="Z37" s="43"/>
    </row>
    <row r="38" spans="1:26" ht="12">
      <c r="A38" s="14" t="s">
        <v>468</v>
      </c>
      <c r="B38" s="43"/>
      <c r="C38" s="43"/>
      <c r="D38" s="43"/>
      <c r="E38" s="43"/>
      <c r="F38" s="43"/>
      <c r="G38" s="43"/>
      <c r="H38" s="43"/>
      <c r="I38" s="43"/>
      <c r="J38" s="43"/>
      <c r="K38" s="43"/>
      <c r="L38" s="43"/>
      <c r="M38" s="43"/>
      <c r="N38" s="43"/>
      <c r="O38" s="43"/>
      <c r="P38" s="43"/>
      <c r="Q38" s="43"/>
      <c r="R38" s="43"/>
      <c r="S38" s="43"/>
      <c r="T38" s="43"/>
      <c r="U38" s="43"/>
      <c r="V38" s="43"/>
      <c r="W38" s="43"/>
      <c r="X38" s="43"/>
      <c r="Y38" s="43"/>
      <c r="Z38" s="43"/>
    </row>
    <row r="39" spans="1:26" ht="12">
      <c r="A39" s="14" t="s">
        <v>469</v>
      </c>
      <c r="B39" s="43"/>
      <c r="C39" s="43"/>
      <c r="D39" s="43"/>
      <c r="E39" s="43"/>
      <c r="F39" s="43"/>
      <c r="G39" s="43"/>
      <c r="H39" s="43"/>
      <c r="I39" s="43"/>
      <c r="J39" s="43"/>
      <c r="K39" s="43"/>
      <c r="L39" s="43"/>
      <c r="M39" s="43"/>
      <c r="N39" s="43"/>
      <c r="O39" s="43"/>
      <c r="P39" s="43"/>
      <c r="Q39" s="43"/>
      <c r="R39" s="43"/>
      <c r="S39" s="43"/>
      <c r="T39" s="43"/>
      <c r="U39" s="43"/>
      <c r="V39" s="43"/>
      <c r="W39" s="43"/>
      <c r="X39" s="43"/>
      <c r="Y39" s="43"/>
      <c r="Z39" s="43"/>
    </row>
    <row r="40" spans="1:26" ht="12">
      <c r="A40" s="14" t="s">
        <v>230</v>
      </c>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spans="1:26" ht="12">
      <c r="A41" s="80" t="s">
        <v>233</v>
      </c>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spans="1:26" ht="12">
      <c r="A42" s="80" t="s">
        <v>284</v>
      </c>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spans="1:26" ht="12">
      <c r="A43" s="80" t="s">
        <v>438</v>
      </c>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spans="1:26" ht="12">
      <c r="A44" s="80" t="s">
        <v>636</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26" ht="12">
      <c r="A45" s="108" t="s">
        <v>592</v>
      </c>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spans="1:41" s="113" customFormat="1" ht="12">
      <c r="A46" s="97" t="s">
        <v>603</v>
      </c>
      <c r="B46" s="111"/>
      <c r="C46" s="111"/>
      <c r="D46" s="111"/>
      <c r="E46" s="111"/>
      <c r="F46" s="111"/>
      <c r="G46" s="111"/>
      <c r="H46" s="111"/>
      <c r="I46" s="111"/>
      <c r="J46" s="111"/>
      <c r="K46" s="111"/>
      <c r="L46" s="111"/>
      <c r="M46" s="111"/>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row>
    <row r="47" spans="1:41" s="113" customFormat="1" ht="12">
      <c r="A47" s="97" t="s">
        <v>640</v>
      </c>
      <c r="B47" s="111"/>
      <c r="C47" s="111"/>
      <c r="D47" s="111"/>
      <c r="E47" s="111"/>
      <c r="F47" s="111"/>
      <c r="G47" s="111"/>
      <c r="H47" s="111"/>
      <c r="I47" s="111"/>
      <c r="J47" s="111"/>
      <c r="K47" s="111"/>
      <c r="L47" s="111"/>
      <c r="M47" s="111"/>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row>
    <row r="48" spans="1:41" s="113" customFormat="1" ht="12">
      <c r="A48" s="97" t="s">
        <v>616</v>
      </c>
      <c r="B48" s="111"/>
      <c r="C48" s="111"/>
      <c r="D48" s="111"/>
      <c r="E48" s="111"/>
      <c r="F48" s="111"/>
      <c r="G48" s="111"/>
      <c r="H48" s="111"/>
      <c r="I48" s="111"/>
      <c r="J48" s="111"/>
      <c r="K48" s="111"/>
      <c r="L48" s="111"/>
      <c r="M48" s="111"/>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row>
    <row r="49" spans="1:41" s="113" customFormat="1" ht="12">
      <c r="A49" s="97" t="s">
        <v>628</v>
      </c>
      <c r="B49" s="111"/>
      <c r="C49" s="111"/>
      <c r="D49" s="111"/>
      <c r="E49" s="111"/>
      <c r="F49" s="111"/>
      <c r="G49" s="111"/>
      <c r="H49" s="111"/>
      <c r="I49" s="111"/>
      <c r="J49" s="111"/>
      <c r="K49" s="111"/>
      <c r="L49" s="111"/>
      <c r="M49" s="111"/>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row>
    <row r="50" spans="1:13" ht="12">
      <c r="A50" s="152" t="s">
        <v>231</v>
      </c>
      <c r="B50" s="153"/>
      <c r="C50" s="153"/>
      <c r="D50" s="153"/>
      <c r="E50" s="153"/>
      <c r="F50" s="153"/>
      <c r="G50" s="153"/>
      <c r="H50" s="153"/>
      <c r="I50" s="153"/>
      <c r="J50" s="153"/>
      <c r="K50" s="153"/>
      <c r="L50" s="153"/>
      <c r="M50" s="153"/>
    </row>
    <row r="51" spans="1:13" ht="12">
      <c r="A51" s="76" t="s">
        <v>139</v>
      </c>
      <c r="B51" s="43"/>
      <c r="C51" s="43"/>
      <c r="D51" s="43"/>
      <c r="F51" s="43"/>
      <c r="G51" s="43"/>
      <c r="H51" s="43"/>
      <c r="I51" s="43"/>
      <c r="J51" s="43"/>
      <c r="K51" s="43"/>
      <c r="L51" s="43"/>
      <c r="M51" s="43"/>
    </row>
    <row r="52" ht="12">
      <c r="A52" s="82"/>
    </row>
    <row r="53" spans="5:7" ht="12" customHeight="1" hidden="1">
      <c r="E53" s="43">
        <f>E5-SUM(E12,E27,E6:E11,E30:E31)</f>
        <v>0</v>
      </c>
      <c r="G53" s="43">
        <f>SUM(G33:G36)</f>
        <v>23449847</v>
      </c>
    </row>
    <row r="54" spans="1:13" ht="12" customHeight="1" hidden="1">
      <c r="A54" s="82" t="s">
        <v>429</v>
      </c>
      <c r="B54" s="43">
        <f aca="true" t="shared" si="1" ref="B54:J54">B5-SUM(B12,B27,B6:B11,B30:B31)</f>
        <v>0</v>
      </c>
      <c r="C54" s="43">
        <f t="shared" si="1"/>
        <v>0</v>
      </c>
      <c r="D54" s="43">
        <f>D5-SUM(D12,D27,D6:D11,D30:D31)</f>
        <v>0</v>
      </c>
      <c r="E54" s="43">
        <f>E5-SUM(E12,E27,E6:E11,E30:E31)</f>
        <v>0</v>
      </c>
      <c r="F54" s="43">
        <f t="shared" si="1"/>
        <v>0</v>
      </c>
      <c r="G54" s="43">
        <f t="shared" si="1"/>
        <v>0</v>
      </c>
      <c r="H54" s="126">
        <f t="shared" si="1"/>
        <v>-0.009999999999990905</v>
      </c>
      <c r="I54" s="43">
        <f t="shared" si="1"/>
        <v>0</v>
      </c>
      <c r="J54" s="43">
        <f t="shared" si="1"/>
        <v>0</v>
      </c>
      <c r="K54" s="43"/>
      <c r="L54" s="43"/>
      <c r="M54" s="43"/>
    </row>
    <row r="55" spans="1:13" s="83" customFormat="1" ht="12" customHeight="1" hidden="1">
      <c r="A55" s="98" t="s">
        <v>430</v>
      </c>
      <c r="B55" s="85">
        <f aca="true" t="shared" si="2" ref="B55:J55">B12-SUM(B13:B26)</f>
        <v>0</v>
      </c>
      <c r="C55" s="85">
        <f t="shared" si="2"/>
        <v>0</v>
      </c>
      <c r="D55" s="85">
        <f t="shared" si="2"/>
        <v>0</v>
      </c>
      <c r="E55" s="85">
        <f>E12-SUM(E13:E26)</f>
        <v>0</v>
      </c>
      <c r="F55" s="85">
        <f t="shared" si="2"/>
        <v>0</v>
      </c>
      <c r="G55" s="85">
        <f t="shared" si="2"/>
        <v>0</v>
      </c>
      <c r="H55" s="87">
        <f>H12-SUM(H13:H26)</f>
        <v>0.010000000000005116</v>
      </c>
      <c r="I55" s="85">
        <f t="shared" si="2"/>
        <v>0</v>
      </c>
      <c r="J55" s="85">
        <f t="shared" si="2"/>
        <v>0</v>
      </c>
      <c r="K55" s="85"/>
      <c r="L55" s="85"/>
      <c r="M55" s="85"/>
    </row>
    <row r="56" spans="1:13" ht="12" customHeight="1" hidden="1">
      <c r="A56" s="82" t="s">
        <v>431</v>
      </c>
      <c r="B56" s="43">
        <f aca="true" t="shared" si="3" ref="B56:H56">B27-SUM(B28:B29)</f>
        <v>0</v>
      </c>
      <c r="C56" s="43">
        <f t="shared" si="3"/>
        <v>0</v>
      </c>
      <c r="D56" s="43">
        <f t="shared" si="3"/>
        <v>0</v>
      </c>
      <c r="E56" s="43">
        <f>E27-SUM(E28:E29)</f>
        <v>0</v>
      </c>
      <c r="F56" s="43">
        <f t="shared" si="3"/>
        <v>0</v>
      </c>
      <c r="G56" s="43">
        <f t="shared" si="3"/>
        <v>0</v>
      </c>
      <c r="H56" s="128">
        <f t="shared" si="3"/>
        <v>0</v>
      </c>
      <c r="I56" s="43">
        <f>I27-SUM(I28:I29)</f>
        <v>0</v>
      </c>
      <c r="J56" s="43">
        <f>J27-SUM(J28:J29)</f>
        <v>0</v>
      </c>
      <c r="K56" s="43"/>
      <c r="L56" s="43"/>
      <c r="M56" s="43"/>
    </row>
    <row r="57" spans="1:13" ht="12" customHeight="1" hidden="1">
      <c r="A57" s="82" t="s">
        <v>432</v>
      </c>
      <c r="B57" s="43">
        <f>B5-'年月monthly'!B260</f>
        <v>0</v>
      </c>
      <c r="C57" s="43">
        <f>C5-'年月monthly'!C260</f>
        <v>0</v>
      </c>
      <c r="D57" s="43">
        <f>D5-'年月monthly'!D260</f>
        <v>0</v>
      </c>
      <c r="E57" s="43">
        <f>E5-'年月monthly'!E260</f>
        <v>0</v>
      </c>
      <c r="F57" s="43">
        <f>F5-'年月monthly'!F260</f>
        <v>0</v>
      </c>
      <c r="G57" s="43">
        <f>G5-'年月monthly'!G260</f>
        <v>0</v>
      </c>
      <c r="H57" s="43"/>
      <c r="I57" s="43">
        <f>I5-'年月monthly'!I260</f>
        <v>0</v>
      </c>
      <c r="J57" s="43">
        <f>J5-'年月monthly'!J260</f>
        <v>0</v>
      </c>
      <c r="K57" s="43">
        <f>K5-'年月monthly'!K260</f>
        <v>0</v>
      </c>
      <c r="L57" s="43">
        <f>L5-'年月monthly'!L260</f>
        <v>0</v>
      </c>
      <c r="M57" s="43">
        <f>M5-'年月monthly'!M260</f>
        <v>0</v>
      </c>
    </row>
    <row r="58" spans="2:13" ht="12">
      <c r="B58" s="89"/>
      <c r="C58" s="89"/>
      <c r="D58" s="89"/>
      <c r="E58" s="88"/>
      <c r="F58" s="89"/>
      <c r="G58" s="89"/>
      <c r="H58" s="89"/>
      <c r="I58" s="89"/>
      <c r="J58" s="89"/>
      <c r="K58" s="89"/>
      <c r="L58" s="89"/>
      <c r="M58" s="89"/>
    </row>
  </sheetData>
  <sheetProtection/>
  <mergeCells count="4">
    <mergeCell ref="A1:M1"/>
    <mergeCell ref="A2:M2"/>
    <mergeCell ref="A32:M32"/>
    <mergeCell ref="A50:M50"/>
  </mergeCells>
  <conditionalFormatting sqref="B54:M57">
    <cfRule type="cellIs" priority="2" dxfId="20" operator="notEqual" stopIfTrue="1">
      <formula>0</formula>
    </cfRule>
  </conditionalFormatting>
  <conditionalFormatting sqref="E53">
    <cfRule type="cellIs" priority="1" dxfId="20" operator="notEqual" stopIfTrue="1">
      <formula>0</formula>
    </cfRule>
  </conditionalFormatting>
  <printOptions/>
  <pageMargins left="0.3937007874015748" right="0.3937007874015748" top="0.984251968503937" bottom="0.984251968503937" header="0.5118110236220472" footer="0.5118110236220472"/>
  <pageSetup fitToHeight="1" fitToWidth="1" horizontalDpi="1200" verticalDpi="1200" orientation="landscape" paperSize="9" scale="96" r:id="rId3"/>
  <legacyDrawing r:id="rId2"/>
</worksheet>
</file>

<file path=xl/worksheets/sheet30.xml><?xml version="1.0" encoding="utf-8"?>
<worksheet xmlns="http://schemas.openxmlformats.org/spreadsheetml/2006/main" xmlns:r="http://schemas.openxmlformats.org/officeDocument/2006/relationships">
  <dimension ref="A1:AO63"/>
  <sheetViews>
    <sheetView zoomScalePageLayoutView="0" workbookViewId="0" topLeftCell="A1">
      <selection activeCell="A2" sqref="A2:M2"/>
    </sheetView>
  </sheetViews>
  <sheetFormatPr defaultColWidth="9.33203125" defaultRowHeight="12"/>
  <cols>
    <col min="1" max="1" width="25.16015625" style="14" customWidth="1"/>
    <col min="2" max="2" width="11.16015625" style="0" customWidth="1"/>
    <col min="3" max="3" width="14.66015625" style="0" customWidth="1"/>
    <col min="4" max="4" width="6.66015625" style="0" customWidth="1"/>
    <col min="5" max="5" width="12.33203125" style="0" customWidth="1"/>
    <col min="6" max="6" width="9.66015625" style="0" customWidth="1"/>
    <col min="7" max="7" width="10.5" style="0" customWidth="1"/>
    <col min="8" max="8" width="10.66015625" style="0" customWidth="1"/>
    <col min="9" max="9" width="10.5" style="0" customWidth="1"/>
    <col min="10" max="10" width="10.16015625" style="0" customWidth="1"/>
    <col min="11" max="11" width="12.5" style="0" customWidth="1"/>
    <col min="12" max="12" width="19.5" style="0" customWidth="1"/>
    <col min="13" max="13" width="16.33203125" style="0" customWidth="1"/>
  </cols>
  <sheetData>
    <row r="1" spans="1:13" s="50" customFormat="1" ht="24.75" customHeight="1">
      <c r="A1" s="147" t="s">
        <v>142</v>
      </c>
      <c r="B1" s="147"/>
      <c r="C1" s="147"/>
      <c r="D1" s="147"/>
      <c r="E1" s="147"/>
      <c r="F1" s="147"/>
      <c r="G1" s="147"/>
      <c r="H1" s="147"/>
      <c r="I1" s="147"/>
      <c r="J1" s="147"/>
      <c r="K1" s="147"/>
      <c r="L1" s="147"/>
      <c r="M1" s="147"/>
    </row>
    <row r="2" spans="1:13" s="50" customFormat="1" ht="12" customHeight="1">
      <c r="A2" s="148" t="s">
        <v>179</v>
      </c>
      <c r="B2" s="154"/>
      <c r="C2" s="154"/>
      <c r="D2" s="154"/>
      <c r="E2" s="154"/>
      <c r="F2" s="154"/>
      <c r="G2" s="154"/>
      <c r="H2" s="154"/>
      <c r="I2" s="154"/>
      <c r="J2" s="154"/>
      <c r="K2" s="154"/>
      <c r="L2" s="154"/>
      <c r="M2" s="154"/>
    </row>
    <row r="3" spans="1:13" s="1" customFormat="1" ht="38.25" customHeight="1">
      <c r="A3" s="55" t="s">
        <v>11</v>
      </c>
      <c r="B3" s="55" t="s">
        <v>0</v>
      </c>
      <c r="C3" s="56" t="s">
        <v>1</v>
      </c>
      <c r="D3" s="56" t="s">
        <v>2</v>
      </c>
      <c r="E3" s="114" t="s">
        <v>594</v>
      </c>
      <c r="F3" s="55" t="s">
        <v>3</v>
      </c>
      <c r="G3" s="55" t="s">
        <v>4</v>
      </c>
      <c r="H3" s="55" t="s">
        <v>5</v>
      </c>
      <c r="I3" s="55" t="s">
        <v>6</v>
      </c>
      <c r="J3" s="55" t="s">
        <v>7</v>
      </c>
      <c r="K3" s="56" t="s">
        <v>8</v>
      </c>
      <c r="L3" s="56" t="s">
        <v>9</v>
      </c>
      <c r="M3" s="56" t="s">
        <v>10</v>
      </c>
    </row>
    <row r="4" spans="1:13" s="59" customFormat="1" ht="35.25" customHeight="1">
      <c r="A4" s="58" t="s">
        <v>128</v>
      </c>
      <c r="B4" s="58" t="s">
        <v>171</v>
      </c>
      <c r="C4" s="58" t="s">
        <v>80</v>
      </c>
      <c r="D4" s="58" t="s">
        <v>81</v>
      </c>
      <c r="E4" s="115" t="s">
        <v>600</v>
      </c>
      <c r="F4" s="58" t="s">
        <v>82</v>
      </c>
      <c r="G4" s="58" t="s">
        <v>83</v>
      </c>
      <c r="H4" s="72" t="s">
        <v>286</v>
      </c>
      <c r="I4" s="58" t="s">
        <v>85</v>
      </c>
      <c r="J4" s="58" t="s">
        <v>86</v>
      </c>
      <c r="K4" s="58" t="s">
        <v>87</v>
      </c>
      <c r="L4" s="52" t="s">
        <v>289</v>
      </c>
      <c r="M4" s="58" t="s">
        <v>172</v>
      </c>
    </row>
    <row r="5" spans="1:13" s="15" customFormat="1" ht="18" customHeight="1">
      <c r="A5" s="4" t="s">
        <v>124</v>
      </c>
      <c r="B5" s="5">
        <v>36181.8718</v>
      </c>
      <c r="C5" s="6">
        <v>369</v>
      </c>
      <c r="D5" s="6">
        <v>7453</v>
      </c>
      <c r="E5" s="6">
        <v>133309</v>
      </c>
      <c r="F5" s="6">
        <v>5355277</v>
      </c>
      <c r="G5" s="6">
        <v>20802622</v>
      </c>
      <c r="H5" s="7">
        <v>100</v>
      </c>
      <c r="I5" s="6">
        <v>10734609</v>
      </c>
      <c r="J5" s="6">
        <v>10068013</v>
      </c>
      <c r="K5" s="7">
        <v>106.62</v>
      </c>
      <c r="L5" s="7">
        <v>3.88</v>
      </c>
      <c r="M5" s="7">
        <v>574.95</v>
      </c>
    </row>
    <row r="6" spans="1:41" s="17" customFormat="1" ht="12">
      <c r="A6" s="64" t="s">
        <v>125</v>
      </c>
      <c r="B6" s="23">
        <v>36000.0158</v>
      </c>
      <c r="C6" s="24">
        <v>359</v>
      </c>
      <c r="D6" s="24">
        <v>7394</v>
      </c>
      <c r="E6" s="24">
        <v>132456</v>
      </c>
      <c r="F6" s="24">
        <v>5344486</v>
      </c>
      <c r="G6" s="24">
        <v>20752494</v>
      </c>
      <c r="H6" s="25">
        <v>99.76</v>
      </c>
      <c r="I6" s="24">
        <v>10708281</v>
      </c>
      <c r="J6" s="24">
        <v>10044213</v>
      </c>
      <c r="K6" s="25">
        <v>106.61</v>
      </c>
      <c r="L6" s="25">
        <v>3.88</v>
      </c>
      <c r="M6" s="25">
        <v>576.46</v>
      </c>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row>
    <row r="7" spans="1:41" s="17" customFormat="1" ht="12">
      <c r="A7" s="64" t="s">
        <v>169</v>
      </c>
      <c r="B7" s="23">
        <v>35574.6132</v>
      </c>
      <c r="C7" s="24">
        <v>336</v>
      </c>
      <c r="D7" s="24">
        <v>6488</v>
      </c>
      <c r="E7" s="24">
        <v>113397</v>
      </c>
      <c r="F7" s="24">
        <v>4129940</v>
      </c>
      <c r="G7" s="24">
        <v>16650512</v>
      </c>
      <c r="H7" s="25">
        <v>80.04</v>
      </c>
      <c r="I7" s="24">
        <v>8633091</v>
      </c>
      <c r="J7" s="24">
        <v>8017421</v>
      </c>
      <c r="K7" s="25">
        <v>107.68</v>
      </c>
      <c r="L7" s="25">
        <v>4.03</v>
      </c>
      <c r="M7" s="25">
        <v>468.04</v>
      </c>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row>
    <row r="8" spans="1:41" ht="12">
      <c r="A8" s="54" t="s">
        <v>143</v>
      </c>
      <c r="B8" s="10">
        <v>2052.5667</v>
      </c>
      <c r="C8" s="11">
        <v>29</v>
      </c>
      <c r="D8" s="11">
        <v>863</v>
      </c>
      <c r="E8" s="11">
        <v>16772</v>
      </c>
      <c r="F8" s="11">
        <v>856436</v>
      </c>
      <c r="G8" s="11">
        <v>3162346</v>
      </c>
      <c r="H8" s="12">
        <v>15.2</v>
      </c>
      <c r="I8" s="11">
        <v>1615609</v>
      </c>
      <c r="J8" s="11">
        <v>1546737</v>
      </c>
      <c r="K8" s="12">
        <v>104.45</v>
      </c>
      <c r="L8" s="12">
        <v>3.69</v>
      </c>
      <c r="M8" s="12">
        <v>1540.68</v>
      </c>
      <c r="N8" s="3"/>
      <c r="O8" s="3"/>
      <c r="P8" s="3"/>
      <c r="Q8" s="3"/>
      <c r="R8" s="3"/>
      <c r="S8" s="3"/>
      <c r="T8" s="3"/>
      <c r="U8" s="3"/>
      <c r="V8" s="3"/>
      <c r="W8" s="3"/>
      <c r="X8" s="3"/>
      <c r="Y8" s="3"/>
      <c r="Z8" s="3"/>
      <c r="AA8" s="3"/>
      <c r="AB8" s="3"/>
      <c r="AC8" s="3"/>
      <c r="AD8" s="3"/>
      <c r="AE8" s="3"/>
      <c r="AF8" s="3"/>
      <c r="AG8" s="3"/>
      <c r="AH8" s="3"/>
      <c r="AI8" s="3"/>
      <c r="AJ8" s="3"/>
      <c r="AK8" s="3"/>
      <c r="AL8" s="3"/>
      <c r="AM8" s="3"/>
      <c r="AN8" s="3"/>
      <c r="AO8" s="3"/>
    </row>
    <row r="9" spans="1:41" ht="12">
      <c r="A9" s="54" t="s">
        <v>144</v>
      </c>
      <c r="B9" s="10">
        <v>2137.4615</v>
      </c>
      <c r="C9" s="11">
        <v>12</v>
      </c>
      <c r="D9" s="11">
        <v>235</v>
      </c>
      <c r="E9" s="11">
        <v>3593</v>
      </c>
      <c r="F9" s="11">
        <v>105948</v>
      </c>
      <c r="G9" s="11">
        <v>456857</v>
      </c>
      <c r="H9" s="12">
        <v>2.2</v>
      </c>
      <c r="I9" s="11">
        <v>237186</v>
      </c>
      <c r="J9" s="11">
        <v>219671</v>
      </c>
      <c r="K9" s="12">
        <v>107.97</v>
      </c>
      <c r="L9" s="12">
        <v>4.31</v>
      </c>
      <c r="M9" s="12">
        <v>213.74</v>
      </c>
      <c r="N9" s="3"/>
      <c r="O9" s="3"/>
      <c r="P9" s="3"/>
      <c r="Q9" s="3"/>
      <c r="R9" s="3"/>
      <c r="S9" s="3"/>
      <c r="T9" s="3"/>
      <c r="U9" s="3"/>
      <c r="V9" s="3"/>
      <c r="W9" s="3"/>
      <c r="X9" s="3"/>
      <c r="Y9" s="3"/>
      <c r="Z9" s="3"/>
      <c r="AA9" s="3"/>
      <c r="AB9" s="3"/>
      <c r="AC9" s="3"/>
      <c r="AD9" s="3"/>
      <c r="AE9" s="3"/>
      <c r="AF9" s="3"/>
      <c r="AG9" s="3"/>
      <c r="AH9" s="3"/>
      <c r="AI9" s="3"/>
      <c r="AJ9" s="3"/>
      <c r="AK9" s="3"/>
      <c r="AL9" s="3"/>
      <c r="AM9" s="3"/>
      <c r="AN9" s="3"/>
      <c r="AO9" s="3"/>
    </row>
    <row r="10" spans="1:41" ht="12">
      <c r="A10" s="54" t="s">
        <v>145</v>
      </c>
      <c r="B10" s="10">
        <v>1220.954</v>
      </c>
      <c r="C10" s="11">
        <v>13</v>
      </c>
      <c r="D10" s="11">
        <v>356</v>
      </c>
      <c r="E10" s="11">
        <v>8038</v>
      </c>
      <c r="F10" s="11">
        <v>347941</v>
      </c>
      <c r="G10" s="11">
        <v>1415546</v>
      </c>
      <c r="H10" s="12">
        <v>6.8</v>
      </c>
      <c r="I10" s="11">
        <v>737899</v>
      </c>
      <c r="J10" s="11">
        <v>677647</v>
      </c>
      <c r="K10" s="12">
        <v>108.89</v>
      </c>
      <c r="L10" s="12">
        <v>4.07</v>
      </c>
      <c r="M10" s="12">
        <v>1159.38</v>
      </c>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row>
    <row r="11" spans="1:41" ht="12">
      <c r="A11" s="54" t="s">
        <v>146</v>
      </c>
      <c r="B11" s="10">
        <v>1427.5931</v>
      </c>
      <c r="C11" s="11">
        <v>13</v>
      </c>
      <c r="D11" s="11">
        <v>175</v>
      </c>
      <c r="E11" s="11">
        <v>2660</v>
      </c>
      <c r="F11" s="11">
        <v>84806</v>
      </c>
      <c r="G11" s="11">
        <v>385668</v>
      </c>
      <c r="H11" s="12">
        <v>1.85</v>
      </c>
      <c r="I11" s="11">
        <v>203486</v>
      </c>
      <c r="J11" s="11">
        <v>182182</v>
      </c>
      <c r="K11" s="12">
        <v>111.69</v>
      </c>
      <c r="L11" s="12">
        <v>4.55</v>
      </c>
      <c r="M11" s="12">
        <v>270.15</v>
      </c>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row>
    <row r="12" spans="1:41" ht="12">
      <c r="A12" s="54" t="s">
        <v>147</v>
      </c>
      <c r="B12" s="10">
        <v>1820.3149</v>
      </c>
      <c r="C12" s="11">
        <v>18</v>
      </c>
      <c r="D12" s="11">
        <v>259</v>
      </c>
      <c r="E12" s="11">
        <v>4225</v>
      </c>
      <c r="F12" s="11">
        <v>121569</v>
      </c>
      <c r="G12" s="11">
        <v>553557</v>
      </c>
      <c r="H12" s="12">
        <v>2.66</v>
      </c>
      <c r="I12" s="11">
        <v>289982</v>
      </c>
      <c r="J12" s="11">
        <v>263575</v>
      </c>
      <c r="K12" s="12">
        <v>110.02</v>
      </c>
      <c r="L12" s="12">
        <v>4.55</v>
      </c>
      <c r="M12" s="12">
        <v>304.1</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row>
    <row r="13" spans="1:41" ht="12">
      <c r="A13" s="54" t="s">
        <v>148</v>
      </c>
      <c r="B13" s="10">
        <v>2051.4712</v>
      </c>
      <c r="C13" s="11">
        <v>21</v>
      </c>
      <c r="D13" s="11">
        <v>372</v>
      </c>
      <c r="E13" s="11">
        <v>6689</v>
      </c>
      <c r="F13" s="11">
        <v>309389</v>
      </c>
      <c r="G13" s="11">
        <v>1317505</v>
      </c>
      <c r="H13" s="12">
        <v>6.33</v>
      </c>
      <c r="I13" s="11">
        <v>679023</v>
      </c>
      <c r="J13" s="11">
        <v>638482</v>
      </c>
      <c r="K13" s="12">
        <v>106.35</v>
      </c>
      <c r="L13" s="12">
        <v>4.26</v>
      </c>
      <c r="M13" s="12">
        <v>642.22</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row>
    <row r="14" spans="1:41" ht="12">
      <c r="A14" s="54" t="s">
        <v>149</v>
      </c>
      <c r="B14" s="10">
        <v>1074.396</v>
      </c>
      <c r="C14" s="11">
        <v>26</v>
      </c>
      <c r="D14" s="11">
        <v>579</v>
      </c>
      <c r="E14" s="11">
        <v>8437</v>
      </c>
      <c r="F14" s="11">
        <v>274445</v>
      </c>
      <c r="G14" s="11">
        <v>1264955</v>
      </c>
      <c r="H14" s="12">
        <v>6.08</v>
      </c>
      <c r="I14" s="11">
        <v>654355</v>
      </c>
      <c r="J14" s="11">
        <v>610600</v>
      </c>
      <c r="K14" s="12">
        <v>107.17</v>
      </c>
      <c r="L14" s="12">
        <v>4.61</v>
      </c>
      <c r="M14" s="12">
        <v>1177.36</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row>
    <row r="15" spans="1:41" ht="12">
      <c r="A15" s="54" t="s">
        <v>150</v>
      </c>
      <c r="B15" s="10">
        <v>4106.436</v>
      </c>
      <c r="C15" s="11">
        <v>13</v>
      </c>
      <c r="D15" s="11">
        <v>257</v>
      </c>
      <c r="E15" s="11">
        <v>4042</v>
      </c>
      <c r="F15" s="11">
        <v>129291</v>
      </c>
      <c r="G15" s="11">
        <v>542396</v>
      </c>
      <c r="H15" s="12">
        <v>2.61</v>
      </c>
      <c r="I15" s="11">
        <v>283544</v>
      </c>
      <c r="J15" s="11">
        <v>258852</v>
      </c>
      <c r="K15" s="12">
        <v>109.54</v>
      </c>
      <c r="L15" s="12">
        <v>4.2</v>
      </c>
      <c r="M15" s="12">
        <v>132.08</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row>
    <row r="16" spans="1:41" ht="12">
      <c r="A16" s="54" t="s">
        <v>151</v>
      </c>
      <c r="B16" s="10">
        <v>1290.8351</v>
      </c>
      <c r="C16" s="11">
        <v>20</v>
      </c>
      <c r="D16" s="11">
        <v>384</v>
      </c>
      <c r="E16" s="11">
        <v>6089</v>
      </c>
      <c r="F16" s="11">
        <v>177224</v>
      </c>
      <c r="G16" s="11">
        <v>753841</v>
      </c>
      <c r="H16" s="12">
        <v>3.62</v>
      </c>
      <c r="I16" s="11">
        <v>395075</v>
      </c>
      <c r="J16" s="11">
        <v>358766</v>
      </c>
      <c r="K16" s="12">
        <v>110.12</v>
      </c>
      <c r="L16" s="12">
        <v>4.25</v>
      </c>
      <c r="M16" s="12">
        <v>583.99</v>
      </c>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row>
    <row r="17" spans="1:41" ht="12">
      <c r="A17" s="54" t="s">
        <v>152</v>
      </c>
      <c r="B17" s="10">
        <v>1901.6725</v>
      </c>
      <c r="C17" s="11">
        <v>18</v>
      </c>
      <c r="D17" s="11">
        <v>355</v>
      </c>
      <c r="E17" s="11">
        <v>5178</v>
      </c>
      <c r="F17" s="11">
        <v>132440</v>
      </c>
      <c r="G17" s="11">
        <v>556580</v>
      </c>
      <c r="H17" s="12">
        <v>2.68</v>
      </c>
      <c r="I17" s="11">
        <v>292613</v>
      </c>
      <c r="J17" s="11">
        <v>263967</v>
      </c>
      <c r="K17" s="12">
        <v>110.85</v>
      </c>
      <c r="L17" s="12">
        <v>4.2</v>
      </c>
      <c r="M17" s="12">
        <v>292.68</v>
      </c>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row>
    <row r="18" spans="1:41" ht="12">
      <c r="A18" s="54" t="s">
        <v>153</v>
      </c>
      <c r="B18" s="10">
        <v>2016.0075</v>
      </c>
      <c r="C18" s="11">
        <v>31</v>
      </c>
      <c r="D18" s="11">
        <v>519</v>
      </c>
      <c r="E18" s="11">
        <v>8821</v>
      </c>
      <c r="F18" s="11">
        <v>262835</v>
      </c>
      <c r="G18" s="11">
        <v>1046659</v>
      </c>
      <c r="H18" s="12">
        <v>5.03</v>
      </c>
      <c r="I18" s="11">
        <v>546704</v>
      </c>
      <c r="J18" s="11">
        <v>499955</v>
      </c>
      <c r="K18" s="12">
        <v>109.35</v>
      </c>
      <c r="L18" s="12">
        <v>3.98</v>
      </c>
      <c r="M18" s="12">
        <v>519.17</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row>
    <row r="19" spans="1:41" ht="12">
      <c r="A19" s="54" t="s">
        <v>154</v>
      </c>
      <c r="B19" s="10">
        <v>2792.6642</v>
      </c>
      <c r="C19" s="11">
        <v>27</v>
      </c>
      <c r="D19" s="11">
        <v>413</v>
      </c>
      <c r="E19" s="11">
        <v>8228</v>
      </c>
      <c r="F19" s="11">
        <v>292133</v>
      </c>
      <c r="G19" s="11">
        <v>1146578</v>
      </c>
      <c r="H19" s="12">
        <v>5.51</v>
      </c>
      <c r="I19" s="11">
        <v>599291</v>
      </c>
      <c r="J19" s="11">
        <v>547287</v>
      </c>
      <c r="K19" s="12">
        <v>109.5</v>
      </c>
      <c r="L19" s="12">
        <v>3.92</v>
      </c>
      <c r="M19" s="12">
        <v>410.57</v>
      </c>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row>
    <row r="20" spans="1:41" ht="12">
      <c r="A20" s="54" t="s">
        <v>155</v>
      </c>
      <c r="B20" s="10">
        <v>2775.6003</v>
      </c>
      <c r="C20" s="11">
        <v>33</v>
      </c>
      <c r="D20" s="11">
        <v>465</v>
      </c>
      <c r="E20" s="11">
        <v>7465</v>
      </c>
      <c r="F20" s="11">
        <v>215308</v>
      </c>
      <c r="G20" s="11">
        <v>901491</v>
      </c>
      <c r="H20" s="12">
        <v>4.33</v>
      </c>
      <c r="I20" s="11">
        <v>472436</v>
      </c>
      <c r="J20" s="11">
        <v>429055</v>
      </c>
      <c r="K20" s="12">
        <v>110.11</v>
      </c>
      <c r="L20" s="12">
        <v>4.19</v>
      </c>
      <c r="M20" s="12">
        <v>324.79</v>
      </c>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row>
    <row r="21" spans="1:41" ht="12">
      <c r="A21" s="54" t="s">
        <v>156</v>
      </c>
      <c r="B21" s="10">
        <v>3515.2526</v>
      </c>
      <c r="C21" s="11">
        <v>16</v>
      </c>
      <c r="D21" s="11">
        <v>147</v>
      </c>
      <c r="E21" s="11">
        <v>2796</v>
      </c>
      <c r="F21" s="11">
        <v>63961</v>
      </c>
      <c r="G21" s="11">
        <v>255362</v>
      </c>
      <c r="H21" s="12">
        <v>1.23</v>
      </c>
      <c r="I21" s="11">
        <v>139969</v>
      </c>
      <c r="J21" s="11">
        <v>115393</v>
      </c>
      <c r="K21" s="12">
        <v>121.3</v>
      </c>
      <c r="L21" s="12">
        <v>3.99</v>
      </c>
      <c r="M21" s="12">
        <v>72.64</v>
      </c>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row>
    <row r="22" spans="1:41" s="17" customFormat="1" ht="12">
      <c r="A22" s="54" t="s">
        <v>157</v>
      </c>
      <c r="B22" s="10">
        <v>4628.5714</v>
      </c>
      <c r="C22" s="11">
        <v>13</v>
      </c>
      <c r="D22" s="11">
        <v>172</v>
      </c>
      <c r="E22" s="11">
        <v>3515</v>
      </c>
      <c r="F22" s="11">
        <v>90214</v>
      </c>
      <c r="G22" s="11">
        <v>355609</v>
      </c>
      <c r="H22" s="12">
        <v>1.71</v>
      </c>
      <c r="I22" s="11">
        <v>191467</v>
      </c>
      <c r="J22" s="11">
        <v>164142</v>
      </c>
      <c r="K22" s="12">
        <v>116.65</v>
      </c>
      <c r="L22" s="12">
        <v>3.94</v>
      </c>
      <c r="M22" s="12">
        <v>76.83</v>
      </c>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row>
    <row r="23" spans="1:41" ht="12">
      <c r="A23" s="54" t="s">
        <v>158</v>
      </c>
      <c r="B23" s="10">
        <v>126.8641</v>
      </c>
      <c r="C23" s="11">
        <v>6</v>
      </c>
      <c r="D23" s="11">
        <v>97</v>
      </c>
      <c r="E23" s="11">
        <v>1378</v>
      </c>
      <c r="F23" s="11">
        <v>23440</v>
      </c>
      <c r="G23" s="11">
        <v>95085</v>
      </c>
      <c r="H23" s="12">
        <v>0.46</v>
      </c>
      <c r="I23" s="11">
        <v>50550</v>
      </c>
      <c r="J23" s="11">
        <v>44535</v>
      </c>
      <c r="K23" s="12">
        <v>113.51</v>
      </c>
      <c r="L23" s="12">
        <v>4.06</v>
      </c>
      <c r="M23" s="12">
        <v>749.5</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row>
    <row r="24" spans="1:41" ht="12">
      <c r="A24" s="54" t="s">
        <v>159</v>
      </c>
      <c r="B24" s="10">
        <v>132.7589</v>
      </c>
      <c r="C24" s="11">
        <v>7</v>
      </c>
      <c r="D24" s="11">
        <v>144</v>
      </c>
      <c r="E24" s="11">
        <v>2774</v>
      </c>
      <c r="F24" s="11">
        <v>94978</v>
      </c>
      <c r="G24" s="11">
        <v>359482</v>
      </c>
      <c r="H24" s="12">
        <v>1.73</v>
      </c>
      <c r="I24" s="11">
        <v>186269</v>
      </c>
      <c r="J24" s="11">
        <v>173213</v>
      </c>
      <c r="K24" s="12">
        <v>107.54</v>
      </c>
      <c r="L24" s="12">
        <v>3.78</v>
      </c>
      <c r="M24" s="12">
        <v>2707.78</v>
      </c>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row>
    <row r="25" spans="1:41" ht="12">
      <c r="A25" s="54" t="s">
        <v>160</v>
      </c>
      <c r="B25" s="10">
        <v>104.0964</v>
      </c>
      <c r="C25" s="11">
        <v>3</v>
      </c>
      <c r="D25" s="11">
        <v>110</v>
      </c>
      <c r="E25" s="11">
        <v>1729</v>
      </c>
      <c r="F25" s="11">
        <v>82480</v>
      </c>
      <c r="G25" s="11">
        <v>332707</v>
      </c>
      <c r="H25" s="12">
        <v>1.6</v>
      </c>
      <c r="I25" s="11">
        <v>172072</v>
      </c>
      <c r="J25" s="11">
        <v>160635</v>
      </c>
      <c r="K25" s="12">
        <v>107.12</v>
      </c>
      <c r="L25" s="12">
        <v>4.03</v>
      </c>
      <c r="M25" s="12">
        <v>3196.14</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row>
    <row r="26" spans="1:41" ht="12">
      <c r="A26" s="54" t="s">
        <v>161</v>
      </c>
      <c r="B26" s="10">
        <v>163.4256</v>
      </c>
      <c r="C26" s="11">
        <v>8</v>
      </c>
      <c r="D26" s="11">
        <v>223</v>
      </c>
      <c r="E26" s="11">
        <v>4285</v>
      </c>
      <c r="F26" s="11">
        <v>214812</v>
      </c>
      <c r="G26" s="11">
        <v>794960</v>
      </c>
      <c r="H26" s="12">
        <v>3.82</v>
      </c>
      <c r="I26" s="11">
        <v>400576</v>
      </c>
      <c r="J26" s="11">
        <v>394384</v>
      </c>
      <c r="K26" s="12">
        <v>101.57</v>
      </c>
      <c r="L26" s="12">
        <v>3.7</v>
      </c>
      <c r="M26" s="12">
        <v>4864.35</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row>
    <row r="27" spans="1:41" ht="12">
      <c r="A27" s="54" t="s">
        <v>162</v>
      </c>
      <c r="B27" s="10">
        <v>60.0256</v>
      </c>
      <c r="C27" s="11">
        <v>2</v>
      </c>
      <c r="D27" s="11">
        <v>110</v>
      </c>
      <c r="E27" s="11">
        <v>1815</v>
      </c>
      <c r="F27" s="11">
        <v>65277</v>
      </c>
      <c r="G27" s="11">
        <v>258698</v>
      </c>
      <c r="H27" s="12">
        <v>1.24</v>
      </c>
      <c r="I27" s="11">
        <v>131786</v>
      </c>
      <c r="J27" s="11">
        <v>126912</v>
      </c>
      <c r="K27" s="12">
        <v>103.84</v>
      </c>
      <c r="L27" s="12">
        <v>3.96</v>
      </c>
      <c r="M27" s="12">
        <v>4309.79</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row>
    <row r="28" spans="1:41" ht="12">
      <c r="A28" s="54" t="s">
        <v>163</v>
      </c>
      <c r="B28" s="10">
        <v>175.6456</v>
      </c>
      <c r="C28" s="11">
        <v>7</v>
      </c>
      <c r="D28" s="11">
        <v>253</v>
      </c>
      <c r="E28" s="11">
        <v>4868</v>
      </c>
      <c r="F28" s="11">
        <v>185013</v>
      </c>
      <c r="G28" s="11">
        <v>694630</v>
      </c>
      <c r="H28" s="12">
        <v>3.34</v>
      </c>
      <c r="I28" s="11">
        <v>353199</v>
      </c>
      <c r="J28" s="11">
        <v>341431</v>
      </c>
      <c r="K28" s="12">
        <v>103.45</v>
      </c>
      <c r="L28" s="12">
        <v>3.75</v>
      </c>
      <c r="M28" s="12">
        <v>3954.72</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row>
    <row r="29" spans="1:41" s="17" customFormat="1" ht="12" customHeight="1">
      <c r="A29" s="64" t="s">
        <v>126</v>
      </c>
      <c r="B29" s="23">
        <v>271.7997</v>
      </c>
      <c r="C29" s="24">
        <v>12</v>
      </c>
      <c r="D29" s="24">
        <v>440</v>
      </c>
      <c r="E29" s="24">
        <v>9757</v>
      </c>
      <c r="F29" s="24">
        <v>820860</v>
      </c>
      <c r="G29" s="24">
        <v>2696073</v>
      </c>
      <c r="H29" s="25">
        <v>12.96</v>
      </c>
      <c r="I29" s="24">
        <v>1356914</v>
      </c>
      <c r="J29" s="24">
        <v>1339159</v>
      </c>
      <c r="K29" s="25">
        <v>101.33</v>
      </c>
      <c r="L29" s="25">
        <v>3.28</v>
      </c>
      <c r="M29" s="25">
        <v>9919.34</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row>
    <row r="30" spans="1:41" s="17" customFormat="1" ht="12" customHeight="1">
      <c r="A30" s="64" t="s">
        <v>127</v>
      </c>
      <c r="B30" s="23">
        <v>153.6029</v>
      </c>
      <c r="C30" s="24">
        <v>11</v>
      </c>
      <c r="D30" s="24">
        <v>466</v>
      </c>
      <c r="E30" s="24">
        <v>9302</v>
      </c>
      <c r="F30" s="24">
        <v>393686</v>
      </c>
      <c r="G30" s="24">
        <v>1405909</v>
      </c>
      <c r="H30" s="25">
        <v>6.76</v>
      </c>
      <c r="I30" s="24">
        <v>718276</v>
      </c>
      <c r="J30" s="24">
        <v>687633</v>
      </c>
      <c r="K30" s="25">
        <v>104.46</v>
      </c>
      <c r="L30" s="25">
        <v>3.57</v>
      </c>
      <c r="M30" s="25">
        <v>9152.88</v>
      </c>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row>
    <row r="31" spans="1:41" s="17" customFormat="1" ht="12" customHeight="1">
      <c r="A31" s="64" t="s">
        <v>164</v>
      </c>
      <c r="B31" s="23">
        <v>181.856</v>
      </c>
      <c r="C31" s="24">
        <v>10</v>
      </c>
      <c r="D31" s="24">
        <v>59</v>
      </c>
      <c r="E31" s="24">
        <v>853</v>
      </c>
      <c r="F31" s="24">
        <v>10791</v>
      </c>
      <c r="G31" s="24">
        <v>50128</v>
      </c>
      <c r="H31" s="25">
        <v>0.24</v>
      </c>
      <c r="I31" s="24">
        <v>26328</v>
      </c>
      <c r="J31" s="24">
        <v>23800</v>
      </c>
      <c r="K31" s="25">
        <v>110.62</v>
      </c>
      <c r="L31" s="25">
        <v>4.65</v>
      </c>
      <c r="M31" s="25">
        <v>275.65</v>
      </c>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row>
    <row r="32" spans="1:41" s="17" customFormat="1" ht="12" customHeight="1">
      <c r="A32" s="54" t="s">
        <v>165</v>
      </c>
      <c r="B32" s="10">
        <v>153.056</v>
      </c>
      <c r="C32" s="11">
        <v>6</v>
      </c>
      <c r="D32" s="11">
        <v>37</v>
      </c>
      <c r="E32" s="11">
        <v>717</v>
      </c>
      <c r="F32" s="11">
        <v>9417</v>
      </c>
      <c r="G32" s="11">
        <v>44170</v>
      </c>
      <c r="H32" s="12">
        <v>0.21</v>
      </c>
      <c r="I32" s="11">
        <v>22991</v>
      </c>
      <c r="J32" s="11">
        <v>21179</v>
      </c>
      <c r="K32" s="12">
        <v>108.56</v>
      </c>
      <c r="L32" s="12">
        <v>4.69</v>
      </c>
      <c r="M32" s="12">
        <v>288.59</v>
      </c>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row>
    <row r="33" spans="1:41" s="17" customFormat="1" ht="12" customHeight="1" thickBot="1">
      <c r="A33" s="65" t="s">
        <v>166</v>
      </c>
      <c r="B33" s="10">
        <v>28.8</v>
      </c>
      <c r="C33" s="11">
        <v>4</v>
      </c>
      <c r="D33" s="11">
        <v>22</v>
      </c>
      <c r="E33" s="11">
        <v>136</v>
      </c>
      <c r="F33" s="11">
        <v>1374</v>
      </c>
      <c r="G33" s="11">
        <v>5958</v>
      </c>
      <c r="H33" s="12">
        <v>0.03</v>
      </c>
      <c r="I33" s="11">
        <v>3337</v>
      </c>
      <c r="J33" s="11">
        <v>2621</v>
      </c>
      <c r="K33" s="12">
        <v>127.32</v>
      </c>
      <c r="L33" s="12">
        <v>4.34</v>
      </c>
      <c r="M33" s="12">
        <v>206.88</v>
      </c>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row>
    <row r="34" spans="1:26" s="9" customFormat="1" ht="11.25" customHeight="1" thickTop="1">
      <c r="A34" s="159" t="s">
        <v>129</v>
      </c>
      <c r="B34" s="160"/>
      <c r="C34" s="160"/>
      <c r="D34" s="160"/>
      <c r="E34" s="160"/>
      <c r="F34" s="160"/>
      <c r="G34" s="160"/>
      <c r="H34" s="160"/>
      <c r="I34" s="160"/>
      <c r="J34" s="160"/>
      <c r="K34" s="160"/>
      <c r="L34" s="160"/>
      <c r="M34" s="161"/>
      <c r="N34" s="8"/>
      <c r="O34" s="8"/>
      <c r="P34" s="8"/>
      <c r="Q34" s="8"/>
      <c r="R34" s="8"/>
      <c r="S34" s="8"/>
      <c r="T34" s="8"/>
      <c r="U34" s="8"/>
      <c r="V34" s="8"/>
      <c r="W34" s="8"/>
      <c r="X34" s="8"/>
      <c r="Y34" s="8"/>
      <c r="Z34" s="8"/>
    </row>
    <row r="35" spans="1:26" ht="12">
      <c r="A35" s="26" t="s">
        <v>130</v>
      </c>
      <c r="B35" s="27">
        <f aca="true" t="shared" si="0" ref="B35:G35">SUM(B36:B39)</f>
        <v>36000.0158</v>
      </c>
      <c r="C35" s="28">
        <f t="shared" si="0"/>
        <v>359</v>
      </c>
      <c r="D35" s="28">
        <f t="shared" si="0"/>
        <v>7394</v>
      </c>
      <c r="E35" s="28">
        <f t="shared" si="0"/>
        <v>132456</v>
      </c>
      <c r="F35" s="28">
        <f t="shared" si="0"/>
        <v>5344486</v>
      </c>
      <c r="G35" s="28">
        <f t="shared" si="0"/>
        <v>20752494</v>
      </c>
      <c r="H35" s="29">
        <f>G35/$G$35*100</f>
        <v>100</v>
      </c>
      <c r="I35" s="28">
        <f>SUM(I36:I39)</f>
        <v>10708281</v>
      </c>
      <c r="J35" s="28">
        <f>SUM(J36:J39)</f>
        <v>10044213</v>
      </c>
      <c r="K35" s="29">
        <f>I35/J35*100</f>
        <v>106.61144880141431</v>
      </c>
      <c r="L35" s="29">
        <f>G35/F35</f>
        <v>3.8829728434128183</v>
      </c>
      <c r="M35" s="29">
        <f>G35/B35</f>
        <v>576.4579136656935</v>
      </c>
      <c r="N35" s="3"/>
      <c r="O35" s="3"/>
      <c r="P35" s="3"/>
      <c r="Q35" s="3"/>
      <c r="R35" s="3"/>
      <c r="S35" s="3"/>
      <c r="T35" s="3"/>
      <c r="U35" s="3"/>
      <c r="V35" s="3"/>
      <c r="W35" s="3"/>
      <c r="X35" s="3"/>
      <c r="Y35" s="3"/>
      <c r="Z35" s="3"/>
    </row>
    <row r="36" spans="1:26" ht="12">
      <c r="A36" s="66" t="s">
        <v>131</v>
      </c>
      <c r="B36" s="30">
        <f aca="true" t="shared" si="1" ref="B36:G36">SUM(B$29,B$24:B$25,B$8:B$11)</f>
        <v>7347.230299999999</v>
      </c>
      <c r="C36" s="31">
        <f t="shared" si="1"/>
        <v>89</v>
      </c>
      <c r="D36" s="31">
        <f t="shared" si="1"/>
        <v>2323</v>
      </c>
      <c r="E36" s="31">
        <f t="shared" si="1"/>
        <v>45323</v>
      </c>
      <c r="F36" s="31">
        <f t="shared" si="1"/>
        <v>2393449</v>
      </c>
      <c r="G36" s="32">
        <f t="shared" si="1"/>
        <v>8808679</v>
      </c>
      <c r="H36" s="33">
        <f>G36/$G$35*100</f>
        <v>42.44636331421178</v>
      </c>
      <c r="I36" s="31">
        <f>SUM(I$29,I$24:I$25,I$8:I$11)</f>
        <v>4509435</v>
      </c>
      <c r="J36" s="31">
        <f>SUM(J$29,J$24:J$25,J$8:J$11)</f>
        <v>4299244</v>
      </c>
      <c r="K36" s="33">
        <f>I36/J36*100</f>
        <v>104.88902234904556</v>
      </c>
      <c r="L36" s="33">
        <f>G36/F36</f>
        <v>3.680328680494132</v>
      </c>
      <c r="M36" s="33">
        <f>G36/B36</f>
        <v>1198.9115136352812</v>
      </c>
      <c r="N36" s="3"/>
      <c r="O36" s="3"/>
      <c r="P36" s="3"/>
      <c r="Q36" s="3"/>
      <c r="R36" s="3"/>
      <c r="S36" s="3"/>
      <c r="T36" s="3"/>
      <c r="U36" s="3"/>
      <c r="V36" s="3"/>
      <c r="W36" s="3"/>
      <c r="X36" s="3"/>
      <c r="Y36" s="3"/>
      <c r="Z36" s="3"/>
    </row>
    <row r="37" spans="1:26" ht="12">
      <c r="A37" s="67" t="s">
        <v>133</v>
      </c>
      <c r="B37" s="30">
        <f aca="true" t="shared" si="2" ref="B37:G37">SUM(B$26,B$12:B$16)</f>
        <v>10506.878799999999</v>
      </c>
      <c r="C37" s="31">
        <f t="shared" si="2"/>
        <v>106</v>
      </c>
      <c r="D37" s="31">
        <f t="shared" si="2"/>
        <v>2074</v>
      </c>
      <c r="E37" s="31">
        <f t="shared" si="2"/>
        <v>33767</v>
      </c>
      <c r="F37" s="31">
        <f t="shared" si="2"/>
        <v>1226730</v>
      </c>
      <c r="G37" s="32">
        <f t="shared" si="2"/>
        <v>5227214</v>
      </c>
      <c r="H37" s="33">
        <f>G37/$G$35*100</f>
        <v>25.188365311658444</v>
      </c>
      <c r="I37" s="31">
        <f>SUM(I$26,I$12:I$16)</f>
        <v>2702555</v>
      </c>
      <c r="J37" s="31">
        <f>SUM(J$26,J$12:J$16)</f>
        <v>2524659</v>
      </c>
      <c r="K37" s="33">
        <f>I37/J37*100</f>
        <v>107.04633774303778</v>
      </c>
      <c r="L37" s="33">
        <f>G37/F37</f>
        <v>4.261095758642896</v>
      </c>
      <c r="M37" s="33">
        <f>G37/B37</f>
        <v>497.50397806054457</v>
      </c>
      <c r="N37" s="3"/>
      <c r="O37" s="3"/>
      <c r="P37" s="3"/>
      <c r="Q37" s="3"/>
      <c r="R37" s="3"/>
      <c r="S37" s="3"/>
      <c r="T37" s="3"/>
      <c r="U37" s="3"/>
      <c r="V37" s="3"/>
      <c r="W37" s="3"/>
      <c r="X37" s="3"/>
      <c r="Y37" s="3"/>
      <c r="Z37" s="3"/>
    </row>
    <row r="38" spans="1:26" ht="12">
      <c r="A38" s="67" t="s">
        <v>132</v>
      </c>
      <c r="B38" s="30">
        <f aca="true" t="shared" si="3" ref="B38:G38">SUM(B$27:B$28,B$30,B$17:B$20,B$23)</f>
        <v>10002.0827</v>
      </c>
      <c r="C38" s="31">
        <f t="shared" si="3"/>
        <v>135</v>
      </c>
      <c r="D38" s="31">
        <f t="shared" si="3"/>
        <v>2678</v>
      </c>
      <c r="E38" s="31">
        <f t="shared" si="3"/>
        <v>47055</v>
      </c>
      <c r="F38" s="31">
        <f t="shared" si="3"/>
        <v>1570132</v>
      </c>
      <c r="G38" s="32">
        <f t="shared" si="3"/>
        <v>6105630</v>
      </c>
      <c r="H38" s="33">
        <f>G38/$G$35*100</f>
        <v>29.421186677610894</v>
      </c>
      <c r="I38" s="31">
        <f>SUM(I$27:I$28,I$30,I$17:I$20,I$23)</f>
        <v>3164855</v>
      </c>
      <c r="J38" s="31">
        <f>SUM(J$27:J$28,J$30,J$17:J$20,J$23)</f>
        <v>2940775</v>
      </c>
      <c r="K38" s="33">
        <f>I38/J38*100</f>
        <v>107.61976009725328</v>
      </c>
      <c r="L38" s="33">
        <f>G38/F38</f>
        <v>3.8886093653272464</v>
      </c>
      <c r="M38" s="33">
        <f>G38/B38</f>
        <v>610.4358645224959</v>
      </c>
      <c r="N38" s="3"/>
      <c r="O38" s="3"/>
      <c r="P38" s="3"/>
      <c r="Q38" s="3"/>
      <c r="R38" s="3"/>
      <c r="S38" s="3"/>
      <c r="T38" s="3"/>
      <c r="U38" s="3"/>
      <c r="V38" s="3"/>
      <c r="W38" s="3"/>
      <c r="X38" s="3"/>
      <c r="Y38" s="3"/>
      <c r="Z38" s="3"/>
    </row>
    <row r="39" spans="1:26" ht="12">
      <c r="A39" s="67" t="s">
        <v>135</v>
      </c>
      <c r="B39" s="34">
        <f aca="true" t="shared" si="4" ref="B39:G39">SUM(B$21:B$22)</f>
        <v>8143.824</v>
      </c>
      <c r="C39" s="35">
        <f t="shared" si="4"/>
        <v>29</v>
      </c>
      <c r="D39" s="35">
        <f t="shared" si="4"/>
        <v>319</v>
      </c>
      <c r="E39" s="35">
        <f t="shared" si="4"/>
        <v>6311</v>
      </c>
      <c r="F39" s="35">
        <f t="shared" si="4"/>
        <v>154175</v>
      </c>
      <c r="G39" s="36">
        <f t="shared" si="4"/>
        <v>610971</v>
      </c>
      <c r="H39" s="33">
        <f>G39/$G$35*100</f>
        <v>2.944084696518886</v>
      </c>
      <c r="I39" s="35">
        <f>SUM(I$21:I$22)</f>
        <v>331436</v>
      </c>
      <c r="J39" s="35">
        <f>SUM(J$21:J$22)</f>
        <v>279535</v>
      </c>
      <c r="K39" s="33">
        <f>I39/J39*100</f>
        <v>118.56690575419894</v>
      </c>
      <c r="L39" s="33">
        <f>G39/F39</f>
        <v>3.9628409275174317</v>
      </c>
      <c r="M39" s="33">
        <f>G39/B39</f>
        <v>75.02261836699812</v>
      </c>
      <c r="N39" s="3"/>
      <c r="O39" s="3"/>
      <c r="P39" s="3"/>
      <c r="Q39" s="3"/>
      <c r="R39" s="3"/>
      <c r="S39" s="3"/>
      <c r="T39" s="3"/>
      <c r="U39" s="3"/>
      <c r="V39" s="3"/>
      <c r="W39" s="3"/>
      <c r="X39" s="3"/>
      <c r="Y39" s="3"/>
      <c r="Z39" s="3"/>
    </row>
    <row r="40" spans="1:26" ht="12">
      <c r="A40" s="14" t="s">
        <v>23</v>
      </c>
      <c r="B40" s="3"/>
      <c r="C40" s="3"/>
      <c r="D40" s="3"/>
      <c r="E40" s="3"/>
      <c r="F40" s="3"/>
      <c r="G40" s="3"/>
      <c r="H40" s="3"/>
      <c r="I40" s="3"/>
      <c r="J40" s="3"/>
      <c r="K40" s="3"/>
      <c r="L40" s="3"/>
      <c r="M40" s="3"/>
      <c r="N40" s="3"/>
      <c r="O40" s="3"/>
      <c r="P40" s="3"/>
      <c r="Q40" s="3"/>
      <c r="R40" s="3"/>
      <c r="S40" s="3"/>
      <c r="T40" s="3"/>
      <c r="U40" s="3"/>
      <c r="V40" s="3"/>
      <c r="W40" s="3"/>
      <c r="X40" s="3"/>
      <c r="Y40" s="3"/>
      <c r="Z40" s="3"/>
    </row>
    <row r="41" spans="1:26" ht="12">
      <c r="A41" s="14" t="s">
        <v>24</v>
      </c>
      <c r="B41" s="3"/>
      <c r="C41" s="3"/>
      <c r="D41" s="3"/>
      <c r="E41" s="3"/>
      <c r="F41" s="3"/>
      <c r="G41" s="3"/>
      <c r="H41" s="3"/>
      <c r="I41" s="3"/>
      <c r="J41" s="3"/>
      <c r="K41" s="3"/>
      <c r="L41" s="3"/>
      <c r="M41" s="3"/>
      <c r="N41" s="3"/>
      <c r="O41" s="3"/>
      <c r="P41" s="3"/>
      <c r="Q41" s="3"/>
      <c r="R41" s="3"/>
      <c r="S41" s="3"/>
      <c r="T41" s="3"/>
      <c r="U41" s="3"/>
      <c r="V41" s="3"/>
      <c r="W41" s="3"/>
      <c r="X41" s="3"/>
      <c r="Y41" s="3"/>
      <c r="Z41" s="3"/>
    </row>
    <row r="42" spans="1:26" ht="12">
      <c r="A42" s="14" t="s">
        <v>25</v>
      </c>
      <c r="B42" s="3"/>
      <c r="C42" s="3"/>
      <c r="D42" s="3"/>
      <c r="E42" s="3"/>
      <c r="F42" s="3"/>
      <c r="G42" s="3"/>
      <c r="H42" s="3"/>
      <c r="I42" s="3"/>
      <c r="J42" s="3"/>
      <c r="K42" s="3"/>
      <c r="L42" s="3"/>
      <c r="M42" s="3"/>
      <c r="N42" s="3"/>
      <c r="O42" s="3"/>
      <c r="P42" s="3"/>
      <c r="Q42" s="3"/>
      <c r="R42" s="3"/>
      <c r="S42" s="3"/>
      <c r="T42" s="3"/>
      <c r="U42" s="3"/>
      <c r="V42" s="3"/>
      <c r="W42" s="3"/>
      <c r="X42" s="3"/>
      <c r="Y42" s="3"/>
      <c r="Z42" s="3"/>
    </row>
    <row r="43" spans="1:26" ht="12">
      <c r="A43" s="14" t="s">
        <v>26</v>
      </c>
      <c r="B43" s="3"/>
      <c r="C43" s="3"/>
      <c r="D43" s="3"/>
      <c r="E43" s="3"/>
      <c r="F43" s="3"/>
      <c r="G43" s="3"/>
      <c r="H43" s="3"/>
      <c r="I43" s="3"/>
      <c r="J43" s="3"/>
      <c r="K43" s="3"/>
      <c r="L43" s="3"/>
      <c r="M43" s="3"/>
      <c r="N43" s="3"/>
      <c r="O43" s="3"/>
      <c r="P43" s="3"/>
      <c r="Q43" s="3"/>
      <c r="R43" s="3"/>
      <c r="S43" s="3"/>
      <c r="T43" s="3"/>
      <c r="U43" s="3"/>
      <c r="V43" s="3"/>
      <c r="W43" s="3"/>
      <c r="X43" s="3"/>
      <c r="Y43" s="3"/>
      <c r="Z43" s="3"/>
    </row>
    <row r="44" spans="1:26" s="44" customFormat="1" ht="12">
      <c r="A44" s="108" t="s">
        <v>598</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2:41" ht="12">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row>
    <row r="46" spans="2:41" ht="12">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row>
    <row r="47" spans="2:41" ht="1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row>
    <row r="48" spans="2:41" ht="1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row>
    <row r="49" spans="2:41" ht="1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row>
    <row r="50" spans="2:41" ht="1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row>
    <row r="51" spans="2:41" ht="1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row>
    <row r="52" spans="2:41" ht="12">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row>
    <row r="53" spans="2:41" ht="12">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row>
    <row r="54" spans="2:41" ht="1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row>
    <row r="55" spans="2:41" ht="12">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row>
    <row r="56" spans="2:41" ht="1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row>
    <row r="57" spans="2:41" ht="12">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row>
    <row r="58" spans="2:41" ht="12">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row>
    <row r="59" spans="2:41" ht="12">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row>
    <row r="60" spans="2:41" ht="12">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row>
    <row r="61" spans="2:41" ht="1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row>
    <row r="62" spans="2:41" ht="12">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row>
    <row r="63" spans="2:41" ht="12">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row>
  </sheetData>
  <sheetProtection/>
  <mergeCells count="3">
    <mergeCell ref="A34:M34"/>
    <mergeCell ref="A1:M1"/>
    <mergeCell ref="A2:M2"/>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31.xml><?xml version="1.0" encoding="utf-8"?>
<worksheet xmlns="http://schemas.openxmlformats.org/spreadsheetml/2006/main" xmlns:r="http://schemas.openxmlformats.org/officeDocument/2006/relationships">
  <dimension ref="A1:AO63"/>
  <sheetViews>
    <sheetView zoomScalePageLayoutView="0" workbookViewId="0" topLeftCell="A1">
      <selection activeCell="A2" sqref="A2:M2"/>
    </sheetView>
  </sheetViews>
  <sheetFormatPr defaultColWidth="9.33203125" defaultRowHeight="12"/>
  <cols>
    <col min="1" max="1" width="26.66015625" style="14" customWidth="1"/>
    <col min="2" max="2" width="11.16015625" style="0" customWidth="1"/>
    <col min="3" max="3" width="16.33203125" style="0" customWidth="1"/>
    <col min="4" max="4" width="6.66015625" style="0" customWidth="1"/>
    <col min="5" max="5" width="9.5" style="0" customWidth="1"/>
    <col min="6" max="6" width="9.66015625" style="0" customWidth="1"/>
    <col min="7" max="7" width="10.5" style="0" customWidth="1"/>
    <col min="8" max="8" width="10.66015625" style="0" customWidth="1"/>
    <col min="9" max="9" width="10.5" style="0" customWidth="1"/>
    <col min="10" max="10" width="10.16015625" style="0" customWidth="1"/>
    <col min="11" max="11" width="10.83203125" style="0" customWidth="1"/>
    <col min="12" max="12" width="18.83203125" style="0" customWidth="1"/>
    <col min="13" max="13" width="15.16015625" style="0" customWidth="1"/>
  </cols>
  <sheetData>
    <row r="1" spans="1:13" s="50" customFormat="1" ht="24.75" customHeight="1">
      <c r="A1" s="147" t="s">
        <v>142</v>
      </c>
      <c r="B1" s="147"/>
      <c r="C1" s="147"/>
      <c r="D1" s="147"/>
      <c r="E1" s="147"/>
      <c r="F1" s="147"/>
      <c r="G1" s="147"/>
      <c r="H1" s="147"/>
      <c r="I1" s="147"/>
      <c r="J1" s="147"/>
      <c r="K1" s="147"/>
      <c r="L1" s="147"/>
      <c r="M1" s="147"/>
    </row>
    <row r="2" spans="1:13" s="50" customFormat="1" ht="12" customHeight="1">
      <c r="A2" s="148" t="s">
        <v>180</v>
      </c>
      <c r="B2" s="154"/>
      <c r="C2" s="154"/>
      <c r="D2" s="154"/>
      <c r="E2" s="154"/>
      <c r="F2" s="154"/>
      <c r="G2" s="154"/>
      <c r="H2" s="154"/>
      <c r="I2" s="154"/>
      <c r="J2" s="154"/>
      <c r="K2" s="154"/>
      <c r="L2" s="154"/>
      <c r="M2" s="154"/>
    </row>
    <row r="3" spans="1:13" s="1" customFormat="1" ht="38.25" customHeight="1">
      <c r="A3" s="55" t="s">
        <v>11</v>
      </c>
      <c r="B3" s="55" t="s">
        <v>0</v>
      </c>
      <c r="C3" s="56" t="s">
        <v>1</v>
      </c>
      <c r="D3" s="56" t="s">
        <v>2</v>
      </c>
      <c r="E3" s="114" t="s">
        <v>594</v>
      </c>
      <c r="F3" s="55" t="s">
        <v>3</v>
      </c>
      <c r="G3" s="55" t="s">
        <v>4</v>
      </c>
      <c r="H3" s="55" t="s">
        <v>5</v>
      </c>
      <c r="I3" s="55" t="s">
        <v>6</v>
      </c>
      <c r="J3" s="55" t="s">
        <v>7</v>
      </c>
      <c r="K3" s="56" t="s">
        <v>8</v>
      </c>
      <c r="L3" s="56" t="s">
        <v>9</v>
      </c>
      <c r="M3" s="56" t="s">
        <v>10</v>
      </c>
    </row>
    <row r="4" spans="1:13" s="59" customFormat="1" ht="35.25" customHeight="1">
      <c r="A4" s="58" t="s">
        <v>128</v>
      </c>
      <c r="B4" s="58" t="s">
        <v>171</v>
      </c>
      <c r="C4" s="58" t="s">
        <v>80</v>
      </c>
      <c r="D4" s="58" t="s">
        <v>81</v>
      </c>
      <c r="E4" s="115" t="s">
        <v>600</v>
      </c>
      <c r="F4" s="58" t="s">
        <v>82</v>
      </c>
      <c r="G4" s="58" t="s">
        <v>83</v>
      </c>
      <c r="H4" s="72" t="s">
        <v>286</v>
      </c>
      <c r="I4" s="58" t="s">
        <v>85</v>
      </c>
      <c r="J4" s="58" t="s">
        <v>86</v>
      </c>
      <c r="K4" s="58" t="s">
        <v>87</v>
      </c>
      <c r="L4" s="52" t="s">
        <v>289</v>
      </c>
      <c r="M4" s="58" t="s">
        <v>172</v>
      </c>
    </row>
    <row r="5" spans="1:13" s="15" customFormat="1" ht="18" customHeight="1">
      <c r="A5" s="4" t="s">
        <v>124</v>
      </c>
      <c r="B5" s="5">
        <v>36181.8718</v>
      </c>
      <c r="C5" s="6">
        <v>369</v>
      </c>
      <c r="D5" s="6">
        <v>7412</v>
      </c>
      <c r="E5" s="6">
        <v>132243</v>
      </c>
      <c r="F5" s="6">
        <v>5227185</v>
      </c>
      <c r="G5" s="6">
        <v>20605831</v>
      </c>
      <c r="H5" s="7">
        <v>100</v>
      </c>
      <c r="I5" s="6">
        <v>10640276</v>
      </c>
      <c r="J5" s="6">
        <v>9965555</v>
      </c>
      <c r="K5" s="7">
        <v>106.77</v>
      </c>
      <c r="L5" s="7">
        <v>3.94</v>
      </c>
      <c r="M5" s="7">
        <v>569.51</v>
      </c>
    </row>
    <row r="6" spans="1:41" s="17" customFormat="1" ht="12">
      <c r="A6" s="64" t="s">
        <v>125</v>
      </c>
      <c r="B6" s="23">
        <v>36000.0158</v>
      </c>
      <c r="C6" s="24">
        <v>359</v>
      </c>
      <c r="D6" s="24">
        <v>7353</v>
      </c>
      <c r="E6" s="24">
        <v>131390</v>
      </c>
      <c r="F6" s="24">
        <v>5216613</v>
      </c>
      <c r="G6" s="24">
        <v>20556842</v>
      </c>
      <c r="H6" s="25">
        <v>99.76</v>
      </c>
      <c r="I6" s="24">
        <v>10614716</v>
      </c>
      <c r="J6" s="24">
        <v>9942126</v>
      </c>
      <c r="K6" s="25">
        <v>106.77</v>
      </c>
      <c r="L6" s="25">
        <v>3.94</v>
      </c>
      <c r="M6" s="25">
        <v>571.02</v>
      </c>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row>
    <row r="7" spans="1:41" s="17" customFormat="1" ht="12">
      <c r="A7" s="64" t="s">
        <v>169</v>
      </c>
      <c r="B7" s="23">
        <v>35574.6132</v>
      </c>
      <c r="C7" s="24">
        <v>336</v>
      </c>
      <c r="D7" s="24">
        <v>6447</v>
      </c>
      <c r="E7" s="24">
        <v>112385</v>
      </c>
      <c r="F7" s="24">
        <v>4014423</v>
      </c>
      <c r="G7" s="24">
        <v>16442425</v>
      </c>
      <c r="H7" s="25">
        <v>79.8</v>
      </c>
      <c r="I7" s="24">
        <v>8530459</v>
      </c>
      <c r="J7" s="24">
        <v>7911966</v>
      </c>
      <c r="K7" s="25">
        <v>107.82</v>
      </c>
      <c r="L7" s="25">
        <v>4.1</v>
      </c>
      <c r="M7" s="25">
        <v>462.2</v>
      </c>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row>
    <row r="8" spans="1:41" ht="12">
      <c r="A8" s="54" t="s">
        <v>143</v>
      </c>
      <c r="B8" s="10">
        <v>2052.5667</v>
      </c>
      <c r="C8" s="11">
        <v>29</v>
      </c>
      <c r="D8" s="11">
        <v>862</v>
      </c>
      <c r="E8" s="11">
        <v>16648</v>
      </c>
      <c r="F8" s="11">
        <v>830408</v>
      </c>
      <c r="G8" s="11">
        <v>3107278</v>
      </c>
      <c r="H8" s="12">
        <v>15.08</v>
      </c>
      <c r="I8" s="11">
        <v>1590163</v>
      </c>
      <c r="J8" s="11">
        <v>1517115</v>
      </c>
      <c r="K8" s="12">
        <v>104.81</v>
      </c>
      <c r="L8" s="12">
        <v>3.74</v>
      </c>
      <c r="M8" s="12">
        <v>1513.85</v>
      </c>
      <c r="N8" s="3"/>
      <c r="O8" s="3"/>
      <c r="P8" s="3"/>
      <c r="Q8" s="3"/>
      <c r="R8" s="3"/>
      <c r="S8" s="3"/>
      <c r="T8" s="3"/>
      <c r="U8" s="3"/>
      <c r="V8" s="3"/>
      <c r="W8" s="3"/>
      <c r="X8" s="3"/>
      <c r="Y8" s="3"/>
      <c r="Z8" s="3"/>
      <c r="AA8" s="3"/>
      <c r="AB8" s="3"/>
      <c r="AC8" s="3"/>
      <c r="AD8" s="3"/>
      <c r="AE8" s="3"/>
      <c r="AF8" s="3"/>
      <c r="AG8" s="3"/>
      <c r="AH8" s="3"/>
      <c r="AI8" s="3"/>
      <c r="AJ8" s="3"/>
      <c r="AK8" s="3"/>
      <c r="AL8" s="3"/>
      <c r="AM8" s="3"/>
      <c r="AN8" s="3"/>
      <c r="AO8" s="3"/>
    </row>
    <row r="9" spans="1:41" ht="12">
      <c r="A9" s="54" t="s">
        <v>144</v>
      </c>
      <c r="B9" s="10">
        <v>2137.4615</v>
      </c>
      <c r="C9" s="11">
        <v>12</v>
      </c>
      <c r="D9" s="11">
        <v>235</v>
      </c>
      <c r="E9" s="11">
        <v>3570</v>
      </c>
      <c r="F9" s="11">
        <v>103485</v>
      </c>
      <c r="G9" s="11">
        <v>453765</v>
      </c>
      <c r="H9" s="12">
        <v>2.2</v>
      </c>
      <c r="I9" s="11">
        <v>235554</v>
      </c>
      <c r="J9" s="11">
        <v>218211</v>
      </c>
      <c r="K9" s="12">
        <v>107.95</v>
      </c>
      <c r="L9" s="12">
        <v>4.38</v>
      </c>
      <c r="M9" s="12">
        <v>212.29</v>
      </c>
      <c r="N9" s="3"/>
      <c r="O9" s="3"/>
      <c r="P9" s="3"/>
      <c r="Q9" s="3"/>
      <c r="R9" s="3"/>
      <c r="S9" s="3"/>
      <c r="T9" s="3"/>
      <c r="U9" s="3"/>
      <c r="V9" s="3"/>
      <c r="W9" s="3"/>
      <c r="X9" s="3"/>
      <c r="Y9" s="3"/>
      <c r="Z9" s="3"/>
      <c r="AA9" s="3"/>
      <c r="AB9" s="3"/>
      <c r="AC9" s="3"/>
      <c r="AD9" s="3"/>
      <c r="AE9" s="3"/>
      <c r="AF9" s="3"/>
      <c r="AG9" s="3"/>
      <c r="AH9" s="3"/>
      <c r="AI9" s="3"/>
      <c r="AJ9" s="3"/>
      <c r="AK9" s="3"/>
      <c r="AL9" s="3"/>
      <c r="AM9" s="3"/>
      <c r="AN9" s="3"/>
      <c r="AO9" s="3"/>
    </row>
    <row r="10" spans="1:41" ht="12">
      <c r="A10" s="54" t="s">
        <v>145</v>
      </c>
      <c r="B10" s="10">
        <v>1220.954</v>
      </c>
      <c r="C10" s="11">
        <v>13</v>
      </c>
      <c r="D10" s="11">
        <v>325</v>
      </c>
      <c r="E10" s="11">
        <v>7649</v>
      </c>
      <c r="F10" s="11">
        <v>336325</v>
      </c>
      <c r="G10" s="11">
        <v>1385165</v>
      </c>
      <c r="H10" s="12">
        <v>6.72</v>
      </c>
      <c r="I10" s="11">
        <v>723193</v>
      </c>
      <c r="J10" s="11">
        <v>661972</v>
      </c>
      <c r="K10" s="12">
        <v>109.25</v>
      </c>
      <c r="L10" s="12">
        <v>4.12</v>
      </c>
      <c r="M10" s="12">
        <v>1134.49</v>
      </c>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row>
    <row r="11" spans="1:41" ht="12">
      <c r="A11" s="54" t="s">
        <v>146</v>
      </c>
      <c r="B11" s="10">
        <v>1427.5931</v>
      </c>
      <c r="C11" s="11">
        <v>13</v>
      </c>
      <c r="D11" s="11">
        <v>175</v>
      </c>
      <c r="E11" s="11">
        <v>2660</v>
      </c>
      <c r="F11" s="11">
        <v>81924</v>
      </c>
      <c r="G11" s="11">
        <v>379443</v>
      </c>
      <c r="H11" s="12">
        <v>1.84</v>
      </c>
      <c r="I11" s="11">
        <v>200100</v>
      </c>
      <c r="J11" s="11">
        <v>179343</v>
      </c>
      <c r="K11" s="12">
        <v>111.57</v>
      </c>
      <c r="L11" s="12">
        <v>4.63</v>
      </c>
      <c r="M11" s="12">
        <v>265.79</v>
      </c>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row>
    <row r="12" spans="1:41" ht="12">
      <c r="A12" s="54" t="s">
        <v>147</v>
      </c>
      <c r="B12" s="10">
        <v>1820.3149</v>
      </c>
      <c r="C12" s="11">
        <v>18</v>
      </c>
      <c r="D12" s="11">
        <v>259</v>
      </c>
      <c r="E12" s="11">
        <v>4191</v>
      </c>
      <c r="F12" s="11">
        <v>118355</v>
      </c>
      <c r="G12" s="11">
        <v>551016</v>
      </c>
      <c r="H12" s="12">
        <v>2.67</v>
      </c>
      <c r="I12" s="11">
        <v>288459</v>
      </c>
      <c r="J12" s="11">
        <v>262557</v>
      </c>
      <c r="K12" s="12">
        <v>109.87</v>
      </c>
      <c r="L12" s="12">
        <v>4.66</v>
      </c>
      <c r="M12" s="12">
        <v>302.7</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row>
    <row r="13" spans="1:41" ht="12">
      <c r="A13" s="54" t="s">
        <v>148</v>
      </c>
      <c r="B13" s="10">
        <v>2051.4712</v>
      </c>
      <c r="C13" s="11">
        <v>21</v>
      </c>
      <c r="D13" s="11">
        <v>371</v>
      </c>
      <c r="E13" s="11">
        <v>6529</v>
      </c>
      <c r="F13" s="11">
        <v>298288</v>
      </c>
      <c r="G13" s="11">
        <v>1286839</v>
      </c>
      <c r="H13" s="12">
        <v>6.25</v>
      </c>
      <c r="I13" s="11">
        <v>663738</v>
      </c>
      <c r="J13" s="11">
        <v>623101</v>
      </c>
      <c r="K13" s="12">
        <v>106.52</v>
      </c>
      <c r="L13" s="12">
        <v>4.31</v>
      </c>
      <c r="M13" s="12">
        <v>627.28</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row>
    <row r="14" spans="1:41" ht="12">
      <c r="A14" s="54" t="s">
        <v>149</v>
      </c>
      <c r="B14" s="10">
        <v>1074.396</v>
      </c>
      <c r="C14" s="11">
        <v>26</v>
      </c>
      <c r="D14" s="11">
        <v>579</v>
      </c>
      <c r="E14" s="11">
        <v>8426</v>
      </c>
      <c r="F14" s="11">
        <v>269240</v>
      </c>
      <c r="G14" s="11">
        <v>1254228</v>
      </c>
      <c r="H14" s="12">
        <v>6.09</v>
      </c>
      <c r="I14" s="11">
        <v>648327</v>
      </c>
      <c r="J14" s="11">
        <v>605901</v>
      </c>
      <c r="K14" s="12">
        <v>107</v>
      </c>
      <c r="L14" s="12">
        <v>4.66</v>
      </c>
      <c r="M14" s="12">
        <v>1167.38</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row>
    <row r="15" spans="1:41" ht="12">
      <c r="A15" s="54" t="s">
        <v>150</v>
      </c>
      <c r="B15" s="10">
        <v>4106.436</v>
      </c>
      <c r="C15" s="11">
        <v>13</v>
      </c>
      <c r="D15" s="11">
        <v>257</v>
      </c>
      <c r="E15" s="11">
        <v>4037</v>
      </c>
      <c r="F15" s="11">
        <v>126324</v>
      </c>
      <c r="G15" s="11">
        <v>539211</v>
      </c>
      <c r="H15" s="12">
        <v>2.62</v>
      </c>
      <c r="I15" s="11">
        <v>281969</v>
      </c>
      <c r="J15" s="11">
        <v>257242</v>
      </c>
      <c r="K15" s="12">
        <v>109.61</v>
      </c>
      <c r="L15" s="12">
        <v>4.27</v>
      </c>
      <c r="M15" s="12">
        <v>131.31</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row>
    <row r="16" spans="1:41" ht="12">
      <c r="A16" s="54" t="s">
        <v>151</v>
      </c>
      <c r="B16" s="10">
        <v>1290.8351</v>
      </c>
      <c r="C16" s="11">
        <v>20</v>
      </c>
      <c r="D16" s="11">
        <v>384</v>
      </c>
      <c r="E16" s="11">
        <v>6079</v>
      </c>
      <c r="F16" s="11">
        <v>174380</v>
      </c>
      <c r="G16" s="11">
        <v>753710</v>
      </c>
      <c r="H16" s="12">
        <v>3.66</v>
      </c>
      <c r="I16" s="11">
        <v>394394</v>
      </c>
      <c r="J16" s="11">
        <v>359316</v>
      </c>
      <c r="K16" s="12">
        <v>109.76</v>
      </c>
      <c r="L16" s="12">
        <v>4.32</v>
      </c>
      <c r="M16" s="12">
        <v>583.89</v>
      </c>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row>
    <row r="17" spans="1:41" ht="12">
      <c r="A17" s="54" t="s">
        <v>152</v>
      </c>
      <c r="B17" s="10">
        <v>1901.6725</v>
      </c>
      <c r="C17" s="11">
        <v>18</v>
      </c>
      <c r="D17" s="11">
        <v>355</v>
      </c>
      <c r="E17" s="11">
        <v>5177</v>
      </c>
      <c r="F17" s="11">
        <v>129763</v>
      </c>
      <c r="G17" s="11">
        <v>554746</v>
      </c>
      <c r="H17" s="12">
        <v>2.69</v>
      </c>
      <c r="I17" s="11">
        <v>291670</v>
      </c>
      <c r="J17" s="11">
        <v>263076</v>
      </c>
      <c r="K17" s="12">
        <v>110.87</v>
      </c>
      <c r="L17" s="12">
        <v>4.28</v>
      </c>
      <c r="M17" s="12">
        <v>291.71</v>
      </c>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row>
    <row r="18" spans="1:41" ht="12">
      <c r="A18" s="54" t="s">
        <v>153</v>
      </c>
      <c r="B18" s="10">
        <v>2016.0075</v>
      </c>
      <c r="C18" s="11">
        <v>31</v>
      </c>
      <c r="D18" s="11">
        <v>519</v>
      </c>
      <c r="E18" s="11">
        <v>8796</v>
      </c>
      <c r="F18" s="11">
        <v>255936</v>
      </c>
      <c r="G18" s="11">
        <v>1035861</v>
      </c>
      <c r="H18" s="12">
        <v>5.03</v>
      </c>
      <c r="I18" s="11">
        <v>541342</v>
      </c>
      <c r="J18" s="11">
        <v>494519</v>
      </c>
      <c r="K18" s="12">
        <v>109.47</v>
      </c>
      <c r="L18" s="12">
        <v>4.05</v>
      </c>
      <c r="M18" s="12">
        <v>513.82</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row>
    <row r="19" spans="1:41" ht="12">
      <c r="A19" s="54" t="s">
        <v>154</v>
      </c>
      <c r="B19" s="10">
        <v>2792.6642</v>
      </c>
      <c r="C19" s="11">
        <v>27</v>
      </c>
      <c r="D19" s="11">
        <v>413</v>
      </c>
      <c r="E19" s="11">
        <v>8157</v>
      </c>
      <c r="F19" s="11">
        <v>281961</v>
      </c>
      <c r="G19" s="11">
        <v>1132153</v>
      </c>
      <c r="H19" s="12">
        <v>5.49</v>
      </c>
      <c r="I19" s="11">
        <v>591929</v>
      </c>
      <c r="J19" s="11">
        <v>540224</v>
      </c>
      <c r="K19" s="12">
        <v>109.57</v>
      </c>
      <c r="L19" s="12">
        <v>4.02</v>
      </c>
      <c r="M19" s="12">
        <v>405.4</v>
      </c>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row>
    <row r="20" spans="1:41" ht="12">
      <c r="A20" s="54" t="s">
        <v>155</v>
      </c>
      <c r="B20" s="10">
        <v>2775.6003</v>
      </c>
      <c r="C20" s="11">
        <v>33</v>
      </c>
      <c r="D20" s="11">
        <v>465</v>
      </c>
      <c r="E20" s="11">
        <v>7471</v>
      </c>
      <c r="F20" s="11">
        <v>209452</v>
      </c>
      <c r="G20" s="11">
        <v>897176</v>
      </c>
      <c r="H20" s="12">
        <v>4.35</v>
      </c>
      <c r="I20" s="11">
        <v>470496</v>
      </c>
      <c r="J20" s="11">
        <v>426680</v>
      </c>
      <c r="K20" s="12">
        <v>110.27</v>
      </c>
      <c r="L20" s="12">
        <v>4.28</v>
      </c>
      <c r="M20" s="12">
        <v>323.24</v>
      </c>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row>
    <row r="21" spans="1:41" ht="12">
      <c r="A21" s="54" t="s">
        <v>156</v>
      </c>
      <c r="B21" s="10">
        <v>3515.2526</v>
      </c>
      <c r="C21" s="11">
        <v>16</v>
      </c>
      <c r="D21" s="11">
        <v>147</v>
      </c>
      <c r="E21" s="11">
        <v>2796</v>
      </c>
      <c r="F21" s="11">
        <v>62834</v>
      </c>
      <c r="G21" s="11">
        <v>255887</v>
      </c>
      <c r="H21" s="12">
        <v>1.24</v>
      </c>
      <c r="I21" s="11">
        <v>140679</v>
      </c>
      <c r="J21" s="11">
        <v>115208</v>
      </c>
      <c r="K21" s="12">
        <v>122.11</v>
      </c>
      <c r="L21" s="12">
        <v>4.07</v>
      </c>
      <c r="M21" s="12">
        <v>72.79</v>
      </c>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row>
    <row r="22" spans="1:41" s="17" customFormat="1" ht="12">
      <c r="A22" s="54" t="s">
        <v>157</v>
      </c>
      <c r="B22" s="10">
        <v>4628.5714</v>
      </c>
      <c r="C22" s="11">
        <v>13</v>
      </c>
      <c r="D22" s="11">
        <v>171</v>
      </c>
      <c r="E22" s="11">
        <v>3516</v>
      </c>
      <c r="F22" s="11">
        <v>88069</v>
      </c>
      <c r="G22" s="11">
        <v>353490</v>
      </c>
      <c r="H22" s="12">
        <v>1.72</v>
      </c>
      <c r="I22" s="11">
        <v>190591</v>
      </c>
      <c r="J22" s="11">
        <v>162899</v>
      </c>
      <c r="K22" s="12">
        <v>117</v>
      </c>
      <c r="L22" s="12">
        <v>4.01</v>
      </c>
      <c r="M22" s="12">
        <v>76.37</v>
      </c>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row>
    <row r="23" spans="1:41" ht="12">
      <c r="A23" s="54" t="s">
        <v>158</v>
      </c>
      <c r="B23" s="10">
        <v>126.8641</v>
      </c>
      <c r="C23" s="11">
        <v>6</v>
      </c>
      <c r="D23" s="11">
        <v>97</v>
      </c>
      <c r="E23" s="11">
        <v>1375</v>
      </c>
      <c r="F23" s="11">
        <v>23110</v>
      </c>
      <c r="G23" s="11">
        <v>95446</v>
      </c>
      <c r="H23" s="12">
        <v>0.46</v>
      </c>
      <c r="I23" s="11">
        <v>50566</v>
      </c>
      <c r="J23" s="11">
        <v>44880</v>
      </c>
      <c r="K23" s="12">
        <v>112.67</v>
      </c>
      <c r="L23" s="12">
        <v>4.13</v>
      </c>
      <c r="M23" s="12">
        <v>752.35</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row>
    <row r="24" spans="1:41" ht="12">
      <c r="A24" s="54" t="s">
        <v>159</v>
      </c>
      <c r="B24" s="10">
        <v>132.7589</v>
      </c>
      <c r="C24" s="11">
        <v>7</v>
      </c>
      <c r="D24" s="11">
        <v>144</v>
      </c>
      <c r="E24" s="11">
        <v>2729</v>
      </c>
      <c r="F24" s="11">
        <v>91906</v>
      </c>
      <c r="G24" s="11">
        <v>355894</v>
      </c>
      <c r="H24" s="12">
        <v>1.73</v>
      </c>
      <c r="I24" s="11">
        <v>184760</v>
      </c>
      <c r="J24" s="11">
        <v>171134</v>
      </c>
      <c r="K24" s="12">
        <v>107.96</v>
      </c>
      <c r="L24" s="12">
        <v>3.87</v>
      </c>
      <c r="M24" s="12">
        <v>2680.75</v>
      </c>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row>
    <row r="25" spans="1:41" ht="12">
      <c r="A25" s="54" t="s">
        <v>160</v>
      </c>
      <c r="B25" s="10">
        <v>104.0964</v>
      </c>
      <c r="C25" s="11">
        <v>3</v>
      </c>
      <c r="D25" s="11">
        <v>103</v>
      </c>
      <c r="E25" s="11">
        <v>1635</v>
      </c>
      <c r="F25" s="11">
        <v>80539</v>
      </c>
      <c r="G25" s="11">
        <v>328911</v>
      </c>
      <c r="H25" s="12">
        <v>1.6</v>
      </c>
      <c r="I25" s="11">
        <v>170424</v>
      </c>
      <c r="J25" s="11">
        <v>158487</v>
      </c>
      <c r="K25" s="12">
        <v>107.53</v>
      </c>
      <c r="L25" s="12">
        <v>4.08</v>
      </c>
      <c r="M25" s="12">
        <v>3159.68</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row>
    <row r="26" spans="1:41" ht="12">
      <c r="A26" s="54" t="s">
        <v>161</v>
      </c>
      <c r="B26" s="10">
        <v>163.4256</v>
      </c>
      <c r="C26" s="11">
        <v>8</v>
      </c>
      <c r="D26" s="11">
        <v>223</v>
      </c>
      <c r="E26" s="11">
        <v>4285</v>
      </c>
      <c r="F26" s="11">
        <v>207629</v>
      </c>
      <c r="G26" s="11">
        <v>774197</v>
      </c>
      <c r="H26" s="12">
        <v>3.76</v>
      </c>
      <c r="I26" s="11">
        <v>389747</v>
      </c>
      <c r="J26" s="11">
        <v>384450</v>
      </c>
      <c r="K26" s="12">
        <v>101.38</v>
      </c>
      <c r="L26" s="12">
        <v>3.73</v>
      </c>
      <c r="M26" s="12">
        <v>4737.31</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row>
    <row r="27" spans="1:41" ht="12">
      <c r="A27" s="54" t="s">
        <v>162</v>
      </c>
      <c r="B27" s="10">
        <v>60.0256</v>
      </c>
      <c r="C27" s="11">
        <v>2</v>
      </c>
      <c r="D27" s="11">
        <v>110</v>
      </c>
      <c r="E27" s="11">
        <v>1796</v>
      </c>
      <c r="F27" s="11">
        <v>63975</v>
      </c>
      <c r="G27" s="11">
        <v>258468</v>
      </c>
      <c r="H27" s="12">
        <v>1.25</v>
      </c>
      <c r="I27" s="11">
        <v>131558</v>
      </c>
      <c r="J27" s="11">
        <v>126910</v>
      </c>
      <c r="K27" s="12">
        <v>103.66</v>
      </c>
      <c r="L27" s="12">
        <v>4.04</v>
      </c>
      <c r="M27" s="12">
        <v>4305.96</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row>
    <row r="28" spans="1:41" ht="12">
      <c r="A28" s="54" t="s">
        <v>163</v>
      </c>
      <c r="B28" s="10">
        <v>175.6456</v>
      </c>
      <c r="C28" s="11">
        <v>7</v>
      </c>
      <c r="D28" s="11">
        <v>253</v>
      </c>
      <c r="E28" s="11">
        <v>4863</v>
      </c>
      <c r="F28" s="11">
        <v>180520</v>
      </c>
      <c r="G28" s="11">
        <v>689541</v>
      </c>
      <c r="H28" s="12">
        <v>3.35</v>
      </c>
      <c r="I28" s="11">
        <v>350800</v>
      </c>
      <c r="J28" s="11">
        <v>338741</v>
      </c>
      <c r="K28" s="12">
        <v>103.56</v>
      </c>
      <c r="L28" s="12">
        <v>3.82</v>
      </c>
      <c r="M28" s="12">
        <v>3925.75</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row>
    <row r="29" spans="1:41" s="17" customFormat="1" ht="12" customHeight="1">
      <c r="A29" s="64" t="s">
        <v>126</v>
      </c>
      <c r="B29" s="23">
        <v>271.7997</v>
      </c>
      <c r="C29" s="24">
        <v>12</v>
      </c>
      <c r="D29" s="24">
        <v>440</v>
      </c>
      <c r="E29" s="24">
        <v>9725</v>
      </c>
      <c r="F29" s="24">
        <v>816734</v>
      </c>
      <c r="G29" s="24">
        <v>2717992</v>
      </c>
      <c r="H29" s="25">
        <v>13.19</v>
      </c>
      <c r="I29" s="24">
        <v>1369556</v>
      </c>
      <c r="J29" s="24">
        <v>1348436</v>
      </c>
      <c r="K29" s="25">
        <v>101.57</v>
      </c>
      <c r="L29" s="25">
        <v>3.33</v>
      </c>
      <c r="M29" s="25">
        <v>9999.98</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row>
    <row r="30" spans="1:41" s="17" customFormat="1" ht="12" customHeight="1">
      <c r="A30" s="64" t="s">
        <v>127</v>
      </c>
      <c r="B30" s="23">
        <v>153.6029</v>
      </c>
      <c r="C30" s="24">
        <v>11</v>
      </c>
      <c r="D30" s="24">
        <v>466</v>
      </c>
      <c r="E30" s="24">
        <v>9280</v>
      </c>
      <c r="F30" s="24">
        <v>385456</v>
      </c>
      <c r="G30" s="24">
        <v>1396425</v>
      </c>
      <c r="H30" s="25">
        <v>6.78</v>
      </c>
      <c r="I30" s="24">
        <v>714701</v>
      </c>
      <c r="J30" s="24">
        <v>681724</v>
      </c>
      <c r="K30" s="25">
        <v>104.84</v>
      </c>
      <c r="L30" s="25">
        <v>3.62</v>
      </c>
      <c r="M30" s="25">
        <v>9091.14</v>
      </c>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row>
    <row r="31" spans="1:41" s="17" customFormat="1" ht="12" customHeight="1">
      <c r="A31" s="64" t="s">
        <v>164</v>
      </c>
      <c r="B31" s="23">
        <v>181.856</v>
      </c>
      <c r="C31" s="24">
        <v>10</v>
      </c>
      <c r="D31" s="24">
        <v>59</v>
      </c>
      <c r="E31" s="24">
        <v>853</v>
      </c>
      <c r="F31" s="24">
        <v>10572</v>
      </c>
      <c r="G31" s="24">
        <v>48989</v>
      </c>
      <c r="H31" s="25">
        <v>0.24</v>
      </c>
      <c r="I31" s="24">
        <v>25560</v>
      </c>
      <c r="J31" s="24">
        <v>23429</v>
      </c>
      <c r="K31" s="25">
        <v>109.1</v>
      </c>
      <c r="L31" s="25">
        <v>4.63</v>
      </c>
      <c r="M31" s="25">
        <v>269.38</v>
      </c>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row>
    <row r="32" spans="1:41" s="17" customFormat="1" ht="12" customHeight="1">
      <c r="A32" s="54" t="s">
        <v>165</v>
      </c>
      <c r="B32" s="10">
        <v>153.056</v>
      </c>
      <c r="C32" s="11">
        <v>0</v>
      </c>
      <c r="D32" s="11">
        <v>0</v>
      </c>
      <c r="E32" s="11">
        <v>0</v>
      </c>
      <c r="F32" s="11">
        <v>9218</v>
      </c>
      <c r="G32" s="11">
        <v>43442</v>
      </c>
      <c r="H32" s="12">
        <v>0.21</v>
      </c>
      <c r="I32" s="11">
        <v>22506</v>
      </c>
      <c r="J32" s="11">
        <v>20936</v>
      </c>
      <c r="K32" s="12">
        <v>107.5</v>
      </c>
      <c r="L32" s="12">
        <v>4.71</v>
      </c>
      <c r="M32" s="12">
        <v>283.83</v>
      </c>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row>
    <row r="33" spans="1:41" s="17" customFormat="1" ht="12" customHeight="1" thickBot="1">
      <c r="A33" s="65" t="s">
        <v>166</v>
      </c>
      <c r="B33" s="10">
        <v>28.8</v>
      </c>
      <c r="C33" s="11">
        <v>0</v>
      </c>
      <c r="D33" s="11">
        <v>0</v>
      </c>
      <c r="E33" s="11">
        <v>0</v>
      </c>
      <c r="F33" s="11">
        <v>1354</v>
      </c>
      <c r="G33" s="11">
        <v>5547</v>
      </c>
      <c r="H33" s="12">
        <v>0.03</v>
      </c>
      <c r="I33" s="11">
        <v>3054</v>
      </c>
      <c r="J33" s="11">
        <v>2493</v>
      </c>
      <c r="K33" s="12">
        <v>122.5</v>
      </c>
      <c r="L33" s="12">
        <v>4.1</v>
      </c>
      <c r="M33" s="12">
        <v>192.6</v>
      </c>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row>
    <row r="34" spans="1:26" s="9" customFormat="1" ht="11.25" customHeight="1" thickTop="1">
      <c r="A34" s="159" t="s">
        <v>129</v>
      </c>
      <c r="B34" s="160"/>
      <c r="C34" s="160"/>
      <c r="D34" s="160"/>
      <c r="E34" s="160"/>
      <c r="F34" s="160"/>
      <c r="G34" s="160"/>
      <c r="H34" s="160"/>
      <c r="I34" s="160"/>
      <c r="J34" s="160"/>
      <c r="K34" s="160"/>
      <c r="L34" s="160"/>
      <c r="M34" s="161"/>
      <c r="N34" s="8"/>
      <c r="O34" s="8"/>
      <c r="P34" s="8"/>
      <c r="Q34" s="8"/>
      <c r="R34" s="8"/>
      <c r="S34" s="8"/>
      <c r="T34" s="8"/>
      <c r="U34" s="8"/>
      <c r="V34" s="8"/>
      <c r="W34" s="8"/>
      <c r="X34" s="8"/>
      <c r="Y34" s="8"/>
      <c r="Z34" s="8"/>
    </row>
    <row r="35" spans="1:26" ht="12">
      <c r="A35" s="26" t="s">
        <v>130</v>
      </c>
      <c r="B35" s="27">
        <f aca="true" t="shared" si="0" ref="B35:G35">SUM(B36:B39)</f>
        <v>36000.0158</v>
      </c>
      <c r="C35" s="28">
        <f t="shared" si="0"/>
        <v>359</v>
      </c>
      <c r="D35" s="28">
        <f t="shared" si="0"/>
        <v>7353</v>
      </c>
      <c r="E35" s="28">
        <f t="shared" si="0"/>
        <v>131390</v>
      </c>
      <c r="F35" s="28">
        <f t="shared" si="0"/>
        <v>5216613</v>
      </c>
      <c r="G35" s="28">
        <f t="shared" si="0"/>
        <v>20556842</v>
      </c>
      <c r="H35" s="29">
        <f>G35/$G$35*100</f>
        <v>100</v>
      </c>
      <c r="I35" s="28">
        <f>SUM(I36:I39)</f>
        <v>10614716</v>
      </c>
      <c r="J35" s="28">
        <f>SUM(J36:J39)</f>
        <v>9942126</v>
      </c>
      <c r="K35" s="29">
        <f>I35/J35*100</f>
        <v>106.76505206230537</v>
      </c>
      <c r="L35" s="29">
        <f>G35/F35</f>
        <v>3.940649229682171</v>
      </c>
      <c r="M35" s="29">
        <f>G35/B35</f>
        <v>571.0231382731782</v>
      </c>
      <c r="N35" s="3"/>
      <c r="O35" s="3"/>
      <c r="P35" s="3"/>
      <c r="Q35" s="3"/>
      <c r="R35" s="3"/>
      <c r="S35" s="3"/>
      <c r="T35" s="3"/>
      <c r="U35" s="3"/>
      <c r="V35" s="3"/>
      <c r="W35" s="3"/>
      <c r="X35" s="3"/>
      <c r="Y35" s="3"/>
      <c r="Z35" s="3"/>
    </row>
    <row r="36" spans="1:26" ht="12">
      <c r="A36" s="66" t="s">
        <v>131</v>
      </c>
      <c r="B36" s="30">
        <f aca="true" t="shared" si="1" ref="B36:G36">SUM(B$29,B$24:B$25,B$8:B$11)</f>
        <v>7347.230299999999</v>
      </c>
      <c r="C36" s="31">
        <f t="shared" si="1"/>
        <v>89</v>
      </c>
      <c r="D36" s="31">
        <f t="shared" si="1"/>
        <v>2284</v>
      </c>
      <c r="E36" s="31">
        <f t="shared" si="1"/>
        <v>44616</v>
      </c>
      <c r="F36" s="31">
        <f t="shared" si="1"/>
        <v>2341321</v>
      </c>
      <c r="G36" s="32">
        <f t="shared" si="1"/>
        <v>8728448</v>
      </c>
      <c r="H36" s="33">
        <f>G36/$G$35*100</f>
        <v>42.46006268861725</v>
      </c>
      <c r="I36" s="31">
        <f>SUM(I$29,I$24:I$25,I$8:I$11)</f>
        <v>4473750</v>
      </c>
      <c r="J36" s="31">
        <f>SUM(J$29,J$24:J$25,J$8:J$11)</f>
        <v>4254698</v>
      </c>
      <c r="K36" s="33">
        <f>I36/J36*100</f>
        <v>105.1484735226801</v>
      </c>
      <c r="L36" s="33">
        <f>G36/F36</f>
        <v>3.728001414586039</v>
      </c>
      <c r="M36" s="33">
        <f>G36/B36</f>
        <v>1187.9916163782154</v>
      </c>
      <c r="N36" s="3"/>
      <c r="O36" s="3"/>
      <c r="P36" s="3"/>
      <c r="Q36" s="3"/>
      <c r="R36" s="3"/>
      <c r="S36" s="3"/>
      <c r="T36" s="3"/>
      <c r="U36" s="3"/>
      <c r="V36" s="3"/>
      <c r="W36" s="3"/>
      <c r="X36" s="3"/>
      <c r="Y36" s="3"/>
      <c r="Z36" s="3"/>
    </row>
    <row r="37" spans="1:26" ht="12">
      <c r="A37" s="67" t="s">
        <v>133</v>
      </c>
      <c r="B37" s="30">
        <f aca="true" t="shared" si="2" ref="B37:G37">SUM(B$26,B$12:B$16)</f>
        <v>10506.878799999999</v>
      </c>
      <c r="C37" s="31">
        <f t="shared" si="2"/>
        <v>106</v>
      </c>
      <c r="D37" s="31">
        <f t="shared" si="2"/>
        <v>2073</v>
      </c>
      <c r="E37" s="31">
        <f t="shared" si="2"/>
        <v>33547</v>
      </c>
      <c r="F37" s="31">
        <f t="shared" si="2"/>
        <v>1194216</v>
      </c>
      <c r="G37" s="32">
        <f t="shared" si="2"/>
        <v>5159201</v>
      </c>
      <c r="H37" s="33">
        <f>G37/$G$35*100</f>
        <v>25.097244995121333</v>
      </c>
      <c r="I37" s="31">
        <f>SUM(I$26,I$12:I$16)</f>
        <v>2666634</v>
      </c>
      <c r="J37" s="31">
        <f>SUM(J$26,J$12:J$16)</f>
        <v>2492567</v>
      </c>
      <c r="K37" s="33">
        <f>I37/J37*100</f>
        <v>106.98344317324269</v>
      </c>
      <c r="L37" s="33">
        <f>G37/F37</f>
        <v>4.320157324973037</v>
      </c>
      <c r="M37" s="33">
        <f>G37/B37</f>
        <v>491.0307902285882</v>
      </c>
      <c r="N37" s="3"/>
      <c r="O37" s="3"/>
      <c r="P37" s="3"/>
      <c r="Q37" s="3"/>
      <c r="R37" s="3"/>
      <c r="S37" s="3"/>
      <c r="T37" s="3"/>
      <c r="U37" s="3"/>
      <c r="V37" s="3"/>
      <c r="W37" s="3"/>
      <c r="X37" s="3"/>
      <c r="Y37" s="3"/>
      <c r="Z37" s="3"/>
    </row>
    <row r="38" spans="1:26" ht="12">
      <c r="A38" s="67" t="s">
        <v>132</v>
      </c>
      <c r="B38" s="30">
        <f aca="true" t="shared" si="3" ref="B38:G38">SUM(B$27:B$28,B$30,B$17:B$20,B$23)</f>
        <v>10002.0827</v>
      </c>
      <c r="C38" s="31">
        <f t="shared" si="3"/>
        <v>135</v>
      </c>
      <c r="D38" s="31">
        <f t="shared" si="3"/>
        <v>2678</v>
      </c>
      <c r="E38" s="31">
        <f t="shared" si="3"/>
        <v>46915</v>
      </c>
      <c r="F38" s="31">
        <f t="shared" si="3"/>
        <v>1530173</v>
      </c>
      <c r="G38" s="32">
        <f t="shared" si="3"/>
        <v>6059816</v>
      </c>
      <c r="H38" s="33">
        <f>G38/$G$35*100</f>
        <v>29.4783410798215</v>
      </c>
      <c r="I38" s="31">
        <f>SUM(I$27:I$28,I$30,I$17:I$20,I$23)</f>
        <v>3143062</v>
      </c>
      <c r="J38" s="31">
        <f>SUM(J$27:J$28,J$30,J$17:J$20,J$23)</f>
        <v>2916754</v>
      </c>
      <c r="K38" s="33">
        <f>I38/J38*100</f>
        <v>107.75889910496394</v>
      </c>
      <c r="L38" s="33">
        <f>G38/F38</f>
        <v>3.9602162631284177</v>
      </c>
      <c r="M38" s="33">
        <f>G38/B38</f>
        <v>605.8554184919906</v>
      </c>
      <c r="N38" s="3"/>
      <c r="O38" s="3"/>
      <c r="P38" s="3"/>
      <c r="Q38" s="3"/>
      <c r="R38" s="3"/>
      <c r="S38" s="3"/>
      <c r="T38" s="3"/>
      <c r="U38" s="3"/>
      <c r="V38" s="3"/>
      <c r="W38" s="3"/>
      <c r="X38" s="3"/>
      <c r="Y38" s="3"/>
      <c r="Z38" s="3"/>
    </row>
    <row r="39" spans="1:26" ht="12">
      <c r="A39" s="67" t="s">
        <v>135</v>
      </c>
      <c r="B39" s="34">
        <f aca="true" t="shared" si="4" ref="B39:G39">SUM(B$21:B$22)</f>
        <v>8143.824</v>
      </c>
      <c r="C39" s="35">
        <f t="shared" si="4"/>
        <v>29</v>
      </c>
      <c r="D39" s="35">
        <f t="shared" si="4"/>
        <v>318</v>
      </c>
      <c r="E39" s="35">
        <f t="shared" si="4"/>
        <v>6312</v>
      </c>
      <c r="F39" s="35">
        <f t="shared" si="4"/>
        <v>150903</v>
      </c>
      <c r="G39" s="36">
        <f t="shared" si="4"/>
        <v>609377</v>
      </c>
      <c r="H39" s="33">
        <f>G39/$G$35*100</f>
        <v>2.9643512364399163</v>
      </c>
      <c r="I39" s="35">
        <f>SUM(I$21:I$22)</f>
        <v>331270</v>
      </c>
      <c r="J39" s="35">
        <f>SUM(J$21:J$22)</f>
        <v>278107</v>
      </c>
      <c r="K39" s="33">
        <f>I39/J39*100</f>
        <v>119.11602368872411</v>
      </c>
      <c r="L39" s="33">
        <f>G39/F39</f>
        <v>4.038203349171322</v>
      </c>
      <c r="M39" s="33">
        <f>G39/B39</f>
        <v>74.82688722153131</v>
      </c>
      <c r="N39" s="3"/>
      <c r="O39" s="3"/>
      <c r="P39" s="3"/>
      <c r="Q39" s="3"/>
      <c r="R39" s="3"/>
      <c r="S39" s="3"/>
      <c r="T39" s="3"/>
      <c r="U39" s="3"/>
      <c r="V39" s="3"/>
      <c r="W39" s="3"/>
      <c r="X39" s="3"/>
      <c r="Y39" s="3"/>
      <c r="Z39" s="3"/>
    </row>
    <row r="40" spans="1:26" ht="12">
      <c r="A40" s="14" t="s">
        <v>23</v>
      </c>
      <c r="B40" s="3"/>
      <c r="C40" s="3"/>
      <c r="D40" s="3"/>
      <c r="E40" s="3"/>
      <c r="F40" s="3"/>
      <c r="G40" s="3"/>
      <c r="H40" s="3"/>
      <c r="I40" s="3"/>
      <c r="J40" s="3"/>
      <c r="K40" s="3"/>
      <c r="L40" s="3"/>
      <c r="M40" s="3"/>
      <c r="N40" s="3"/>
      <c r="O40" s="3"/>
      <c r="P40" s="3"/>
      <c r="Q40" s="3"/>
      <c r="R40" s="3"/>
      <c r="S40" s="3"/>
      <c r="T40" s="3"/>
      <c r="U40" s="3"/>
      <c r="V40" s="3"/>
      <c r="W40" s="3"/>
      <c r="X40" s="3"/>
      <c r="Y40" s="3"/>
      <c r="Z40" s="3"/>
    </row>
    <row r="41" spans="1:26" ht="12">
      <c r="A41" s="14" t="s">
        <v>24</v>
      </c>
      <c r="B41" s="3"/>
      <c r="C41" s="3"/>
      <c r="D41" s="3"/>
      <c r="E41" s="3"/>
      <c r="F41" s="3"/>
      <c r="G41" s="3"/>
      <c r="H41" s="3"/>
      <c r="I41" s="3"/>
      <c r="J41" s="3"/>
      <c r="K41" s="3"/>
      <c r="L41" s="3"/>
      <c r="M41" s="3"/>
      <c r="N41" s="3"/>
      <c r="O41" s="3"/>
      <c r="P41" s="3"/>
      <c r="Q41" s="3"/>
      <c r="R41" s="3"/>
      <c r="S41" s="3"/>
      <c r="T41" s="3"/>
      <c r="U41" s="3"/>
      <c r="V41" s="3"/>
      <c r="W41" s="3"/>
      <c r="X41" s="3"/>
      <c r="Y41" s="3"/>
      <c r="Z41" s="3"/>
    </row>
    <row r="42" spans="1:26" ht="12">
      <c r="A42" s="14" t="s">
        <v>25</v>
      </c>
      <c r="B42" s="3"/>
      <c r="C42" s="3"/>
      <c r="D42" s="3"/>
      <c r="E42" s="3"/>
      <c r="F42" s="3"/>
      <c r="G42" s="3"/>
      <c r="H42" s="3"/>
      <c r="I42" s="3"/>
      <c r="J42" s="3"/>
      <c r="K42" s="3"/>
      <c r="L42" s="3"/>
      <c r="M42" s="3"/>
      <c r="N42" s="3"/>
      <c r="O42" s="3"/>
      <c r="P42" s="3"/>
      <c r="Q42" s="3"/>
      <c r="R42" s="3"/>
      <c r="S42" s="3"/>
      <c r="T42" s="3"/>
      <c r="U42" s="3"/>
      <c r="V42" s="3"/>
      <c r="W42" s="3"/>
      <c r="X42" s="3"/>
      <c r="Y42" s="3"/>
      <c r="Z42" s="3"/>
    </row>
    <row r="43" spans="1:26" ht="12">
      <c r="A43" s="14" t="s">
        <v>26</v>
      </c>
      <c r="B43" s="3"/>
      <c r="C43" s="3"/>
      <c r="D43" s="3"/>
      <c r="E43" s="3"/>
      <c r="F43" s="3"/>
      <c r="G43" s="3"/>
      <c r="H43" s="3"/>
      <c r="I43" s="3"/>
      <c r="J43" s="3"/>
      <c r="K43" s="3"/>
      <c r="L43" s="3"/>
      <c r="M43" s="3"/>
      <c r="N43" s="3"/>
      <c r="O43" s="3"/>
      <c r="P43" s="3"/>
      <c r="Q43" s="3"/>
      <c r="R43" s="3"/>
      <c r="S43" s="3"/>
      <c r="T43" s="3"/>
      <c r="U43" s="3"/>
      <c r="V43" s="3"/>
      <c r="W43" s="3"/>
      <c r="X43" s="3"/>
      <c r="Y43" s="3"/>
      <c r="Z43" s="3"/>
    </row>
    <row r="44" spans="1:26" s="44" customFormat="1" ht="12">
      <c r="A44" s="108" t="s">
        <v>598</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2:41" ht="12">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row>
    <row r="46" spans="2:41" ht="12">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row>
    <row r="47" spans="2:41" ht="1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row>
    <row r="48" spans="2:41" ht="1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row>
    <row r="49" spans="2:41" ht="1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row>
    <row r="50" spans="2:41" ht="1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row>
    <row r="51" spans="2:41" ht="1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row>
    <row r="52" spans="2:41" ht="12">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row>
    <row r="53" spans="2:41" ht="12">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row>
    <row r="54" spans="2:41" ht="1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row>
    <row r="55" spans="2:41" ht="12">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row>
    <row r="56" spans="2:41" ht="1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row>
    <row r="57" spans="2:41" ht="12">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row>
    <row r="58" spans="2:41" ht="12">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row>
    <row r="59" spans="2:41" ht="12">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row>
    <row r="60" spans="2:41" ht="12">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row>
    <row r="61" spans="2:41" ht="1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row>
    <row r="62" spans="2:41" ht="12">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row>
    <row r="63" spans="2:41" ht="12">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row>
  </sheetData>
  <sheetProtection/>
  <mergeCells count="3">
    <mergeCell ref="A34:M34"/>
    <mergeCell ref="A1:M1"/>
    <mergeCell ref="A2:M2"/>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32.xml><?xml version="1.0" encoding="utf-8"?>
<worksheet xmlns="http://schemas.openxmlformats.org/spreadsheetml/2006/main" xmlns:r="http://schemas.openxmlformats.org/officeDocument/2006/relationships">
  <dimension ref="A1:AJ68"/>
  <sheetViews>
    <sheetView zoomScalePageLayoutView="0" workbookViewId="0" topLeftCell="A1">
      <selection activeCell="A1" sqref="A1:M1"/>
    </sheetView>
  </sheetViews>
  <sheetFormatPr defaultColWidth="9.33203125" defaultRowHeight="12"/>
  <cols>
    <col min="1" max="1" width="13.66015625" style="17" customWidth="1"/>
    <col min="2" max="2" width="13.16015625" style="17" customWidth="1"/>
    <col min="3" max="3" width="12.16015625" style="17" customWidth="1"/>
    <col min="4" max="4" width="8.16015625" style="17" customWidth="1"/>
    <col min="5" max="5" width="9.83203125" style="17" customWidth="1"/>
    <col min="6" max="6" width="9.66015625" style="17" customWidth="1"/>
    <col min="7" max="7" width="10.5" style="17" customWidth="1"/>
    <col min="8" max="8" width="8.5" style="17" customWidth="1"/>
    <col min="9" max="9" width="10.5" style="17" customWidth="1"/>
    <col min="10" max="10" width="10.16015625" style="17" customWidth="1"/>
    <col min="11" max="11" width="11" style="17" customWidth="1"/>
    <col min="12" max="12" width="13.16015625" style="17" customWidth="1"/>
    <col min="13" max="13" width="11.16015625" style="17" customWidth="1"/>
    <col min="14" max="16384" width="9.33203125" style="17" customWidth="1"/>
  </cols>
  <sheetData>
    <row r="1" spans="1:13" s="50" customFormat="1" ht="24.75" customHeight="1">
      <c r="A1" s="144" t="s">
        <v>142</v>
      </c>
      <c r="B1" s="144"/>
      <c r="C1" s="144"/>
      <c r="D1" s="144"/>
      <c r="E1" s="144"/>
      <c r="F1" s="144"/>
      <c r="G1" s="144"/>
      <c r="H1" s="144"/>
      <c r="I1" s="144"/>
      <c r="J1" s="144"/>
      <c r="K1" s="144"/>
      <c r="L1" s="144"/>
      <c r="M1" s="144"/>
    </row>
    <row r="2" spans="1:13" s="51" customFormat="1" ht="40.5" customHeight="1">
      <c r="A2" s="55" t="s">
        <v>136</v>
      </c>
      <c r="B2" s="55" t="s">
        <v>53</v>
      </c>
      <c r="C2" s="57" t="s">
        <v>42</v>
      </c>
      <c r="D2" s="57" t="s">
        <v>43</v>
      </c>
      <c r="E2" s="114" t="s">
        <v>594</v>
      </c>
      <c r="F2" s="55" t="s">
        <v>44</v>
      </c>
      <c r="G2" s="55" t="s">
        <v>45</v>
      </c>
      <c r="H2" s="55" t="s">
        <v>46</v>
      </c>
      <c r="I2" s="55" t="s">
        <v>47</v>
      </c>
      <c r="J2" s="55" t="s">
        <v>48</v>
      </c>
      <c r="K2" s="57" t="s">
        <v>49</v>
      </c>
      <c r="L2" s="57" t="s">
        <v>50</v>
      </c>
      <c r="M2" s="57" t="s">
        <v>51</v>
      </c>
    </row>
    <row r="3" spans="1:13" s="59" customFormat="1" ht="45.75" customHeight="1">
      <c r="A3" s="58" t="s">
        <v>137</v>
      </c>
      <c r="B3" s="58" t="s">
        <v>171</v>
      </c>
      <c r="C3" s="58" t="s">
        <v>80</v>
      </c>
      <c r="D3" s="58" t="s">
        <v>81</v>
      </c>
      <c r="E3" s="115" t="s">
        <v>600</v>
      </c>
      <c r="F3" s="58" t="s">
        <v>82</v>
      </c>
      <c r="G3" s="58" t="s">
        <v>83</v>
      </c>
      <c r="H3" s="58" t="s">
        <v>84</v>
      </c>
      <c r="I3" s="58" t="s">
        <v>85</v>
      </c>
      <c r="J3" s="58" t="s">
        <v>86</v>
      </c>
      <c r="K3" s="58" t="s">
        <v>87</v>
      </c>
      <c r="L3" s="52" t="s">
        <v>289</v>
      </c>
      <c r="M3" s="58" t="s">
        <v>172</v>
      </c>
    </row>
    <row r="4" spans="1:36" ht="12">
      <c r="A4" s="100" t="s">
        <v>88</v>
      </c>
      <c r="B4" s="101">
        <v>35961.2125</v>
      </c>
      <c r="C4" s="102">
        <v>359</v>
      </c>
      <c r="D4" s="102">
        <v>6591</v>
      </c>
      <c r="E4" s="102">
        <v>89776</v>
      </c>
      <c r="F4" s="102">
        <v>2002493</v>
      </c>
      <c r="G4" s="102">
        <v>11149139</v>
      </c>
      <c r="H4" s="103">
        <v>33.07</v>
      </c>
      <c r="I4" s="102">
        <v>5715463</v>
      </c>
      <c r="J4" s="102">
        <v>5433676</v>
      </c>
      <c r="K4" s="103">
        <v>105.19</v>
      </c>
      <c r="L4" s="103">
        <v>5.57</v>
      </c>
      <c r="M4" s="103">
        <f>+G4/B4</f>
        <v>310.0323438760581</v>
      </c>
      <c r="N4" s="16"/>
      <c r="O4" s="16"/>
      <c r="P4" s="16"/>
      <c r="Q4" s="16"/>
      <c r="R4" s="16"/>
      <c r="S4" s="16"/>
      <c r="T4" s="16"/>
      <c r="U4" s="16"/>
      <c r="V4" s="16"/>
      <c r="W4" s="16"/>
      <c r="X4" s="16"/>
      <c r="Y4" s="16"/>
      <c r="Z4" s="16"/>
      <c r="AA4" s="16"/>
      <c r="AB4" s="16"/>
      <c r="AC4" s="16"/>
      <c r="AD4" s="16"/>
      <c r="AE4" s="16"/>
      <c r="AF4" s="16"/>
      <c r="AG4" s="16"/>
      <c r="AH4" s="16"/>
      <c r="AI4" s="16"/>
      <c r="AJ4" s="16"/>
    </row>
    <row r="5" spans="1:36" ht="12">
      <c r="A5" s="2" t="s">
        <v>91</v>
      </c>
      <c r="B5" s="23">
        <v>36140.2675</v>
      </c>
      <c r="C5" s="24">
        <v>361</v>
      </c>
      <c r="D5" s="24">
        <v>6610</v>
      </c>
      <c r="E5" s="24">
        <v>89780</v>
      </c>
      <c r="F5" s="24">
        <v>2060500</v>
      </c>
      <c r="G5" s="24">
        <v>11574942</v>
      </c>
      <c r="H5" s="25">
        <v>38.19</v>
      </c>
      <c r="I5" s="24">
        <v>5934878</v>
      </c>
      <c r="J5" s="24">
        <v>5640064</v>
      </c>
      <c r="K5" s="25">
        <v>105.23</v>
      </c>
      <c r="L5" s="25">
        <v>5.62</v>
      </c>
      <c r="M5" s="25">
        <v>320.28</v>
      </c>
      <c r="N5" s="16"/>
      <c r="O5" s="16"/>
      <c r="P5" s="16"/>
      <c r="Q5" s="16"/>
      <c r="R5" s="16"/>
      <c r="S5" s="16"/>
      <c r="T5" s="16"/>
      <c r="U5" s="16"/>
      <c r="V5" s="16"/>
      <c r="W5" s="16"/>
      <c r="X5" s="16"/>
      <c r="Y5" s="16"/>
      <c r="Z5" s="16"/>
      <c r="AA5" s="16"/>
      <c r="AB5" s="16"/>
      <c r="AC5" s="16"/>
      <c r="AD5" s="16"/>
      <c r="AE5" s="16"/>
      <c r="AF5" s="16"/>
      <c r="AG5" s="16"/>
      <c r="AH5" s="16"/>
      <c r="AI5" s="16"/>
      <c r="AJ5" s="16"/>
    </row>
    <row r="6" spans="1:36" ht="12">
      <c r="A6" s="2" t="s">
        <v>89</v>
      </c>
      <c r="B6" s="23">
        <v>36140.2675</v>
      </c>
      <c r="C6" s="24">
        <v>361</v>
      </c>
      <c r="D6" s="24">
        <v>6654</v>
      </c>
      <c r="E6" s="24">
        <v>91316</v>
      </c>
      <c r="F6" s="24">
        <v>2118281</v>
      </c>
      <c r="G6" s="24">
        <v>11949260</v>
      </c>
      <c r="H6" s="25">
        <v>32.34</v>
      </c>
      <c r="I6" s="24">
        <v>6131600</v>
      </c>
      <c r="J6" s="24">
        <v>5817660</v>
      </c>
      <c r="K6" s="25">
        <v>105.4</v>
      </c>
      <c r="L6" s="25">
        <v>5.64</v>
      </c>
      <c r="M6" s="25">
        <v>330.64</v>
      </c>
      <c r="N6" s="16"/>
      <c r="O6" s="16"/>
      <c r="P6" s="16"/>
      <c r="Q6" s="16"/>
      <c r="R6" s="16"/>
      <c r="S6" s="16"/>
      <c r="T6" s="16"/>
      <c r="U6" s="16"/>
      <c r="V6" s="16"/>
      <c r="W6" s="16"/>
      <c r="X6" s="16"/>
      <c r="Y6" s="16"/>
      <c r="Z6" s="16"/>
      <c r="AA6" s="16"/>
      <c r="AB6" s="16"/>
      <c r="AC6" s="16"/>
      <c r="AD6" s="16"/>
      <c r="AE6" s="16"/>
      <c r="AF6" s="16"/>
      <c r="AG6" s="16"/>
      <c r="AH6" s="16"/>
      <c r="AI6" s="16"/>
      <c r="AJ6" s="16"/>
    </row>
    <row r="7" spans="1:36" ht="12">
      <c r="A7" s="2" t="s">
        <v>90</v>
      </c>
      <c r="B7" s="23">
        <v>36140.2675</v>
      </c>
      <c r="C7" s="24">
        <v>361</v>
      </c>
      <c r="D7" s="24">
        <v>6662</v>
      </c>
      <c r="E7" s="24">
        <v>91811</v>
      </c>
      <c r="F7" s="24">
        <v>2187612</v>
      </c>
      <c r="G7" s="24">
        <v>12325025</v>
      </c>
      <c r="H7" s="25">
        <v>31.45</v>
      </c>
      <c r="I7" s="24">
        <v>6330248</v>
      </c>
      <c r="J7" s="24">
        <v>5994777</v>
      </c>
      <c r="K7" s="25">
        <v>105.6</v>
      </c>
      <c r="L7" s="25">
        <v>5.63</v>
      </c>
      <c r="M7" s="25">
        <v>341.03</v>
      </c>
      <c r="N7" s="16"/>
      <c r="O7" s="16"/>
      <c r="P7" s="16"/>
      <c r="Q7" s="16"/>
      <c r="R7" s="16"/>
      <c r="S7" s="16"/>
      <c r="T7" s="16"/>
      <c r="U7" s="16"/>
      <c r="V7" s="16"/>
      <c r="W7" s="16"/>
      <c r="X7" s="16"/>
      <c r="Y7" s="16"/>
      <c r="Z7" s="16"/>
      <c r="AA7" s="16"/>
      <c r="AB7" s="16"/>
      <c r="AC7" s="16"/>
      <c r="AD7" s="16"/>
      <c r="AE7" s="16"/>
      <c r="AF7" s="16"/>
      <c r="AG7" s="16"/>
      <c r="AH7" s="16"/>
      <c r="AI7" s="16"/>
      <c r="AJ7" s="16"/>
    </row>
    <row r="8" spans="1:36" ht="12">
      <c r="A8" s="2" t="s">
        <v>92</v>
      </c>
      <c r="B8" s="23">
        <v>36140.2675</v>
      </c>
      <c r="C8" s="24">
        <v>361</v>
      </c>
      <c r="D8" s="24">
        <v>6684</v>
      </c>
      <c r="E8" s="24">
        <v>92440</v>
      </c>
      <c r="F8" s="24">
        <v>2257031</v>
      </c>
      <c r="G8" s="24">
        <v>12698700</v>
      </c>
      <c r="H8" s="25">
        <v>30.32</v>
      </c>
      <c r="I8" s="24">
        <v>6527711</v>
      </c>
      <c r="J8" s="24">
        <v>6170989</v>
      </c>
      <c r="K8" s="25">
        <v>105.78</v>
      </c>
      <c r="L8" s="25">
        <v>5.63</v>
      </c>
      <c r="M8" s="25">
        <v>351.37</v>
      </c>
      <c r="N8" s="16"/>
      <c r="O8" s="16"/>
      <c r="P8" s="16"/>
      <c r="Q8" s="16"/>
      <c r="R8" s="16"/>
      <c r="S8" s="16"/>
      <c r="T8" s="16"/>
      <c r="U8" s="16"/>
      <c r="V8" s="16"/>
      <c r="W8" s="16"/>
      <c r="X8" s="16"/>
      <c r="Y8" s="16"/>
      <c r="Z8" s="16"/>
      <c r="AA8" s="16"/>
      <c r="AB8" s="16"/>
      <c r="AC8" s="16"/>
      <c r="AD8" s="16"/>
      <c r="AE8" s="16"/>
      <c r="AF8" s="16"/>
      <c r="AG8" s="16"/>
      <c r="AH8" s="16"/>
      <c r="AI8" s="16"/>
      <c r="AJ8" s="16"/>
    </row>
    <row r="9" spans="1:36" ht="12">
      <c r="A9" s="2" t="s">
        <v>93</v>
      </c>
      <c r="B9" s="23">
        <v>36140.2675</v>
      </c>
      <c r="C9" s="24">
        <v>361</v>
      </c>
      <c r="D9" s="24">
        <v>6724</v>
      </c>
      <c r="E9" s="24">
        <v>93478</v>
      </c>
      <c r="F9" s="24">
        <v>2331131</v>
      </c>
      <c r="G9" s="24">
        <v>13049605</v>
      </c>
      <c r="H9" s="25">
        <v>27.63</v>
      </c>
      <c r="I9" s="24">
        <v>6712760</v>
      </c>
      <c r="J9" s="24">
        <v>6336845</v>
      </c>
      <c r="K9" s="25">
        <v>105.93</v>
      </c>
      <c r="L9" s="25">
        <v>5.6</v>
      </c>
      <c r="M9" s="25">
        <v>361.08</v>
      </c>
      <c r="N9" s="16"/>
      <c r="O9" s="16"/>
      <c r="P9" s="16"/>
      <c r="Q9" s="16"/>
      <c r="R9" s="16"/>
      <c r="S9" s="16"/>
      <c r="T9" s="16"/>
      <c r="U9" s="16"/>
      <c r="V9" s="16"/>
      <c r="W9" s="16"/>
      <c r="X9" s="16"/>
      <c r="Y9" s="16"/>
      <c r="Z9" s="16"/>
      <c r="AA9" s="16"/>
      <c r="AB9" s="16"/>
      <c r="AC9" s="16"/>
      <c r="AD9" s="16"/>
      <c r="AE9" s="16"/>
      <c r="AF9" s="16"/>
      <c r="AG9" s="16"/>
      <c r="AH9" s="16"/>
      <c r="AI9" s="16"/>
      <c r="AJ9" s="16"/>
    </row>
    <row r="10" spans="1:36" ht="12">
      <c r="A10" s="2" t="s">
        <v>94</v>
      </c>
      <c r="B10" s="23">
        <v>36140.2675</v>
      </c>
      <c r="C10" s="24">
        <v>361</v>
      </c>
      <c r="D10" s="24">
        <v>6820</v>
      </c>
      <c r="E10" s="24">
        <v>95291</v>
      </c>
      <c r="F10" s="24">
        <v>2388152</v>
      </c>
      <c r="G10" s="24">
        <v>13371083</v>
      </c>
      <c r="H10" s="25">
        <v>24.64</v>
      </c>
      <c r="I10" s="24">
        <v>6879300</v>
      </c>
      <c r="J10" s="24">
        <v>6491783</v>
      </c>
      <c r="K10" s="25">
        <v>105.97</v>
      </c>
      <c r="L10" s="25">
        <v>5.6</v>
      </c>
      <c r="M10" s="25">
        <v>369.98</v>
      </c>
      <c r="N10" s="16"/>
      <c r="O10" s="16"/>
      <c r="P10" s="16"/>
      <c r="Q10" s="16"/>
      <c r="R10" s="16"/>
      <c r="S10" s="16"/>
      <c r="T10" s="16"/>
      <c r="U10" s="16"/>
      <c r="V10" s="16"/>
      <c r="W10" s="16"/>
      <c r="X10" s="16"/>
      <c r="Y10" s="16"/>
      <c r="Z10" s="16"/>
      <c r="AA10" s="16"/>
      <c r="AB10" s="16"/>
      <c r="AC10" s="16"/>
      <c r="AD10" s="16"/>
      <c r="AE10" s="16"/>
      <c r="AF10" s="16"/>
      <c r="AG10" s="16"/>
      <c r="AH10" s="16"/>
      <c r="AI10" s="16"/>
      <c r="AJ10" s="16"/>
    </row>
    <row r="11" spans="1:36" ht="12">
      <c r="A11" s="2" t="s">
        <v>95</v>
      </c>
      <c r="B11" s="23">
        <v>36140.2675</v>
      </c>
      <c r="C11" s="24">
        <v>361</v>
      </c>
      <c r="D11" s="24">
        <v>6842</v>
      </c>
      <c r="E11" s="24">
        <v>96135</v>
      </c>
      <c r="F11" s="24">
        <v>2478481</v>
      </c>
      <c r="G11" s="24">
        <v>13725991</v>
      </c>
      <c r="H11" s="25">
        <v>26.54</v>
      </c>
      <c r="I11" s="24">
        <v>7069306</v>
      </c>
      <c r="J11" s="24">
        <v>6656685</v>
      </c>
      <c r="K11" s="25">
        <v>106.2</v>
      </c>
      <c r="L11" s="25">
        <v>5.54</v>
      </c>
      <c r="M11" s="25">
        <v>379.8</v>
      </c>
      <c r="N11" s="16"/>
      <c r="O11" s="16"/>
      <c r="P11" s="16"/>
      <c r="Q11" s="16"/>
      <c r="R11" s="16"/>
      <c r="S11" s="16"/>
      <c r="T11" s="16"/>
      <c r="U11" s="16"/>
      <c r="V11" s="16"/>
      <c r="W11" s="16"/>
      <c r="X11" s="16"/>
      <c r="Y11" s="16"/>
      <c r="Z11" s="16"/>
      <c r="AA11" s="16"/>
      <c r="AB11" s="16"/>
      <c r="AC11" s="16"/>
      <c r="AD11" s="16"/>
      <c r="AE11" s="16"/>
      <c r="AF11" s="16"/>
      <c r="AG11" s="16"/>
      <c r="AH11" s="16"/>
      <c r="AI11" s="16"/>
      <c r="AJ11" s="16"/>
    </row>
    <row r="12" spans="1:36" ht="12">
      <c r="A12" s="2" t="s">
        <v>96</v>
      </c>
      <c r="B12" s="23">
        <v>36140.2675</v>
      </c>
      <c r="C12" s="24">
        <v>361</v>
      </c>
      <c r="D12" s="24">
        <v>6881</v>
      </c>
      <c r="E12" s="24">
        <v>97200</v>
      </c>
      <c r="F12" s="24">
        <v>2539867</v>
      </c>
      <c r="G12" s="24">
        <v>14411976</v>
      </c>
      <c r="H12" s="25">
        <v>49.98</v>
      </c>
      <c r="I12" s="24">
        <v>7593553</v>
      </c>
      <c r="J12" s="24">
        <v>6818423</v>
      </c>
      <c r="K12" s="25">
        <v>111.37</v>
      </c>
      <c r="L12" s="25">
        <v>5.67</v>
      </c>
      <c r="M12" s="25">
        <v>398.78</v>
      </c>
      <c r="N12" s="16"/>
      <c r="O12" s="16"/>
      <c r="P12" s="16"/>
      <c r="Q12" s="16"/>
      <c r="R12" s="16"/>
      <c r="S12" s="16"/>
      <c r="T12" s="16"/>
      <c r="U12" s="16"/>
      <c r="V12" s="16"/>
      <c r="W12" s="16"/>
      <c r="X12" s="16"/>
      <c r="Y12" s="16"/>
      <c r="Z12" s="16"/>
      <c r="AA12" s="16"/>
      <c r="AB12" s="16"/>
      <c r="AC12" s="16"/>
      <c r="AD12" s="16"/>
      <c r="AE12" s="16"/>
      <c r="AF12" s="16"/>
      <c r="AG12" s="16"/>
      <c r="AH12" s="16"/>
      <c r="AI12" s="16"/>
      <c r="AJ12" s="16"/>
    </row>
    <row r="13" spans="1:36" ht="12">
      <c r="A13" s="2" t="s">
        <v>97</v>
      </c>
      <c r="B13" s="23">
        <v>36140.2675</v>
      </c>
      <c r="C13" s="24">
        <v>361</v>
      </c>
      <c r="D13" s="24">
        <v>7093</v>
      </c>
      <c r="E13" s="24">
        <v>102338</v>
      </c>
      <c r="F13" s="24">
        <v>2632866</v>
      </c>
      <c r="G13" s="24">
        <v>14753911</v>
      </c>
      <c r="H13" s="25">
        <v>23.73</v>
      </c>
      <c r="I13" s="24">
        <v>7772742</v>
      </c>
      <c r="J13" s="24">
        <v>6981169</v>
      </c>
      <c r="K13" s="25">
        <v>111.34</v>
      </c>
      <c r="L13" s="25">
        <v>5.6</v>
      </c>
      <c r="M13" s="25">
        <v>408.24</v>
      </c>
      <c r="N13" s="16"/>
      <c r="O13" s="16"/>
      <c r="P13" s="16"/>
      <c r="Q13" s="16"/>
      <c r="R13" s="16"/>
      <c r="S13" s="16"/>
      <c r="T13" s="16"/>
      <c r="U13" s="16"/>
      <c r="V13" s="16"/>
      <c r="W13" s="16"/>
      <c r="X13" s="16"/>
      <c r="Y13" s="16"/>
      <c r="Z13" s="16"/>
      <c r="AA13" s="16"/>
      <c r="AB13" s="16"/>
      <c r="AC13" s="16"/>
      <c r="AD13" s="16"/>
      <c r="AE13" s="16"/>
      <c r="AF13" s="16"/>
      <c r="AG13" s="16"/>
      <c r="AH13" s="16"/>
      <c r="AI13" s="16"/>
      <c r="AJ13" s="16"/>
    </row>
    <row r="14" spans="1:36" ht="12">
      <c r="A14" s="2" t="s">
        <v>98</v>
      </c>
      <c r="B14" s="23">
        <v>36160.4965</v>
      </c>
      <c r="C14" s="24">
        <v>361</v>
      </c>
      <c r="D14" s="24">
        <v>7135</v>
      </c>
      <c r="E14" s="24">
        <v>103600</v>
      </c>
      <c r="F14" s="24">
        <v>2715540</v>
      </c>
      <c r="G14" s="24">
        <v>15073216</v>
      </c>
      <c r="H14" s="25">
        <v>21.64</v>
      </c>
      <c r="I14" s="24">
        <v>7935158</v>
      </c>
      <c r="J14" s="24">
        <v>7138058</v>
      </c>
      <c r="K14" s="25">
        <v>111.17</v>
      </c>
      <c r="L14" s="25">
        <v>5.55</v>
      </c>
      <c r="M14" s="25">
        <v>416.84</v>
      </c>
      <c r="N14" s="16"/>
      <c r="O14" s="16"/>
      <c r="P14" s="16"/>
      <c r="Q14" s="16"/>
      <c r="R14" s="16"/>
      <c r="S14" s="16"/>
      <c r="T14" s="16"/>
      <c r="U14" s="16"/>
      <c r="V14" s="16"/>
      <c r="W14" s="16"/>
      <c r="X14" s="16"/>
      <c r="Y14" s="16"/>
      <c r="Z14" s="16"/>
      <c r="AA14" s="16"/>
      <c r="AB14" s="16"/>
      <c r="AC14" s="16"/>
      <c r="AD14" s="16"/>
      <c r="AE14" s="16"/>
      <c r="AF14" s="16"/>
      <c r="AG14" s="16"/>
      <c r="AH14" s="16"/>
      <c r="AI14" s="16"/>
      <c r="AJ14" s="16"/>
    </row>
    <row r="15" spans="1:36" ht="12">
      <c r="A15" s="2" t="s">
        <v>99</v>
      </c>
      <c r="B15" s="23">
        <v>36160.4965</v>
      </c>
      <c r="C15" s="24">
        <v>361</v>
      </c>
      <c r="D15" s="24">
        <v>7144</v>
      </c>
      <c r="E15" s="24">
        <v>104250</v>
      </c>
      <c r="F15" s="24">
        <v>2794149</v>
      </c>
      <c r="G15" s="24">
        <v>15367774</v>
      </c>
      <c r="H15" s="25">
        <v>19.54</v>
      </c>
      <c r="I15" s="24">
        <v>8078038</v>
      </c>
      <c r="J15" s="24">
        <v>7289736</v>
      </c>
      <c r="K15" s="25">
        <v>110.81</v>
      </c>
      <c r="L15" s="25">
        <v>5.5</v>
      </c>
      <c r="M15" s="25">
        <v>424.99</v>
      </c>
      <c r="N15" s="16"/>
      <c r="O15" s="16"/>
      <c r="P15" s="16"/>
      <c r="Q15" s="16"/>
      <c r="R15" s="16"/>
      <c r="S15" s="16"/>
      <c r="T15" s="16"/>
      <c r="U15" s="16"/>
      <c r="V15" s="16"/>
      <c r="W15" s="16"/>
      <c r="X15" s="16"/>
      <c r="Y15" s="16"/>
      <c r="Z15" s="16"/>
      <c r="AA15" s="16"/>
      <c r="AB15" s="16"/>
      <c r="AC15" s="16"/>
      <c r="AD15" s="16"/>
      <c r="AE15" s="16"/>
      <c r="AF15" s="16"/>
      <c r="AG15" s="16"/>
      <c r="AH15" s="16"/>
      <c r="AI15" s="16"/>
      <c r="AJ15" s="16"/>
    </row>
    <row r="16" spans="1:36" ht="12">
      <c r="A16" s="2" t="s">
        <v>100</v>
      </c>
      <c r="B16" s="23">
        <v>36160.4965</v>
      </c>
      <c r="C16" s="24">
        <v>350</v>
      </c>
      <c r="D16" s="24">
        <v>7249</v>
      </c>
      <c r="E16" s="24">
        <v>106676</v>
      </c>
      <c r="F16" s="24">
        <v>2878453</v>
      </c>
      <c r="G16" s="24">
        <v>15642467</v>
      </c>
      <c r="H16" s="25">
        <v>17.87</v>
      </c>
      <c r="I16" s="24">
        <v>8215703</v>
      </c>
      <c r="J16" s="24">
        <v>7426764</v>
      </c>
      <c r="K16" s="25">
        <v>110.62</v>
      </c>
      <c r="L16" s="25">
        <v>5.43</v>
      </c>
      <c r="M16" s="25">
        <v>432.58</v>
      </c>
      <c r="N16" s="16"/>
      <c r="O16" s="16"/>
      <c r="P16" s="16"/>
      <c r="Q16" s="16"/>
      <c r="R16" s="16"/>
      <c r="S16" s="16"/>
      <c r="T16" s="16"/>
      <c r="U16" s="16"/>
      <c r="V16" s="16"/>
      <c r="W16" s="16"/>
      <c r="X16" s="16"/>
      <c r="Y16" s="16"/>
      <c r="Z16" s="16"/>
      <c r="AA16" s="16"/>
      <c r="AB16" s="16"/>
      <c r="AC16" s="16"/>
      <c r="AD16" s="16"/>
      <c r="AE16" s="16"/>
      <c r="AF16" s="16"/>
      <c r="AG16" s="16"/>
      <c r="AH16" s="16"/>
      <c r="AI16" s="16"/>
      <c r="AJ16" s="16"/>
    </row>
    <row r="17" spans="1:36" ht="12">
      <c r="A17" s="2" t="s">
        <v>101</v>
      </c>
      <c r="B17" s="23">
        <v>36160.5147</v>
      </c>
      <c r="C17" s="24">
        <v>350</v>
      </c>
      <c r="D17" s="24">
        <v>7420</v>
      </c>
      <c r="E17" s="24">
        <v>109644</v>
      </c>
      <c r="F17" s="24">
        <v>2971248</v>
      </c>
      <c r="G17" s="24">
        <v>15927167</v>
      </c>
      <c r="H17" s="25">
        <v>18.2</v>
      </c>
      <c r="I17" s="24">
        <v>8354012</v>
      </c>
      <c r="J17" s="24">
        <v>7573155</v>
      </c>
      <c r="K17" s="25">
        <v>110.31</v>
      </c>
      <c r="L17" s="25">
        <v>5.36</v>
      </c>
      <c r="M17" s="25">
        <f>G17/B17</f>
        <v>440.4574197059203</v>
      </c>
      <c r="N17" s="16"/>
      <c r="O17" s="16"/>
      <c r="P17" s="16"/>
      <c r="Q17" s="16"/>
      <c r="R17" s="16"/>
      <c r="S17" s="16"/>
      <c r="T17" s="16"/>
      <c r="U17" s="16"/>
      <c r="V17" s="16"/>
      <c r="W17" s="16"/>
      <c r="X17" s="16"/>
      <c r="Y17" s="16"/>
      <c r="Z17" s="16"/>
      <c r="AA17" s="16"/>
      <c r="AB17" s="16"/>
      <c r="AC17" s="16"/>
      <c r="AD17" s="16"/>
      <c r="AE17" s="16"/>
      <c r="AF17" s="16"/>
      <c r="AG17" s="16"/>
      <c r="AH17" s="16"/>
      <c r="AI17" s="16"/>
      <c r="AJ17" s="16"/>
    </row>
    <row r="18" spans="1:36" ht="12">
      <c r="A18" s="2" t="s">
        <v>102</v>
      </c>
      <c r="B18" s="23">
        <v>36160.8363</v>
      </c>
      <c r="C18" s="24">
        <v>360</v>
      </c>
      <c r="D18" s="24">
        <v>7482</v>
      </c>
      <c r="E18" s="24">
        <v>111295</v>
      </c>
      <c r="F18" s="24">
        <v>3078906</v>
      </c>
      <c r="G18" s="24">
        <v>16223089</v>
      </c>
      <c r="H18" s="25">
        <v>18.58</v>
      </c>
      <c r="I18" s="24">
        <v>8501391</v>
      </c>
      <c r="J18" s="24">
        <v>7721698</v>
      </c>
      <c r="K18" s="25">
        <v>110.1</v>
      </c>
      <c r="L18" s="25">
        <v>5.27</v>
      </c>
      <c r="M18" s="25">
        <f>G18/B18</f>
        <v>448.63699681635956</v>
      </c>
      <c r="N18" s="16"/>
      <c r="O18" s="16"/>
      <c r="P18" s="16"/>
      <c r="Q18" s="16"/>
      <c r="R18" s="16"/>
      <c r="S18" s="16"/>
      <c r="T18" s="16"/>
      <c r="U18" s="16"/>
      <c r="V18" s="16"/>
      <c r="W18" s="16"/>
      <c r="X18" s="16"/>
      <c r="Y18" s="16"/>
      <c r="Z18" s="16"/>
      <c r="AA18" s="16"/>
      <c r="AB18" s="16"/>
      <c r="AC18" s="16"/>
      <c r="AD18" s="16"/>
      <c r="AE18" s="16"/>
      <c r="AF18" s="16"/>
      <c r="AG18" s="16"/>
      <c r="AH18" s="16"/>
      <c r="AI18" s="16"/>
      <c r="AJ18" s="16"/>
    </row>
    <row r="19" spans="1:36" ht="12">
      <c r="A19" s="2" t="s">
        <v>103</v>
      </c>
      <c r="B19" s="23">
        <v>36160.8363</v>
      </c>
      <c r="C19" s="24">
        <v>371</v>
      </c>
      <c r="D19" s="24">
        <v>7549</v>
      </c>
      <c r="E19" s="24">
        <v>113170</v>
      </c>
      <c r="F19" s="24">
        <v>3194792</v>
      </c>
      <c r="G19" s="24">
        <v>16579737</v>
      </c>
      <c r="H19" s="25">
        <v>21.98</v>
      </c>
      <c r="I19" s="24">
        <v>8678165</v>
      </c>
      <c r="J19" s="24">
        <v>7901572</v>
      </c>
      <c r="K19" s="25">
        <v>109.83</v>
      </c>
      <c r="L19" s="25">
        <v>5.19</v>
      </c>
      <c r="M19" s="25">
        <f>G19/B19</f>
        <v>458.4998218086012</v>
      </c>
      <c r="N19" s="16"/>
      <c r="O19" s="16"/>
      <c r="P19" s="16"/>
      <c r="Q19" s="16"/>
      <c r="R19" s="16"/>
      <c r="S19" s="16"/>
      <c r="T19" s="16"/>
      <c r="U19" s="16"/>
      <c r="V19" s="16"/>
      <c r="W19" s="16"/>
      <c r="X19" s="16"/>
      <c r="Y19" s="16"/>
      <c r="Z19" s="16"/>
      <c r="AA19" s="16"/>
      <c r="AB19" s="16"/>
      <c r="AC19" s="16"/>
      <c r="AD19" s="16"/>
      <c r="AE19" s="16"/>
      <c r="AF19" s="16"/>
      <c r="AG19" s="16"/>
      <c r="AH19" s="16"/>
      <c r="AI19" s="16"/>
      <c r="AJ19" s="16"/>
    </row>
    <row r="20" spans="1:36" ht="12">
      <c r="A20" s="2" t="s">
        <v>112</v>
      </c>
      <c r="B20" s="23">
        <v>36168.8123</v>
      </c>
      <c r="C20" s="24">
        <v>371</v>
      </c>
      <c r="D20" s="24">
        <v>7575</v>
      </c>
      <c r="E20" s="24">
        <v>114548</v>
      </c>
      <c r="F20" s="24">
        <v>3319158</v>
      </c>
      <c r="G20" s="24">
        <v>16882053</v>
      </c>
      <c r="H20" s="25">
        <v>18.23</v>
      </c>
      <c r="I20" s="24">
        <v>8829635</v>
      </c>
      <c r="J20" s="24">
        <v>8052418</v>
      </c>
      <c r="K20" s="25">
        <v>109.65</v>
      </c>
      <c r="L20" s="25">
        <v>5.09</v>
      </c>
      <c r="M20" s="25">
        <v>466.76</v>
      </c>
      <c r="N20" s="16"/>
      <c r="O20" s="16"/>
      <c r="P20" s="16"/>
      <c r="Q20" s="16"/>
      <c r="R20" s="16"/>
      <c r="S20" s="16"/>
      <c r="T20" s="16"/>
      <c r="U20" s="16"/>
      <c r="V20" s="16"/>
      <c r="W20" s="16"/>
      <c r="X20" s="16"/>
      <c r="Y20" s="16"/>
      <c r="Z20" s="16"/>
      <c r="AA20" s="16"/>
      <c r="AB20" s="16"/>
      <c r="AC20" s="16"/>
      <c r="AD20" s="16"/>
      <c r="AE20" s="16"/>
      <c r="AF20" s="16"/>
      <c r="AG20" s="16"/>
      <c r="AH20" s="16"/>
      <c r="AI20" s="16"/>
      <c r="AJ20" s="16"/>
    </row>
    <row r="21" spans="1:36" ht="12">
      <c r="A21" s="2" t="s">
        <v>104</v>
      </c>
      <c r="B21" s="23">
        <v>36168.8123</v>
      </c>
      <c r="C21" s="24">
        <v>371</v>
      </c>
      <c r="D21" s="24">
        <v>7313</v>
      </c>
      <c r="E21" s="24">
        <v>114219</v>
      </c>
      <c r="F21" s="24">
        <v>3449116</v>
      </c>
      <c r="G21" s="24">
        <v>17202491</v>
      </c>
      <c r="H21" s="25">
        <v>18.98</v>
      </c>
      <c r="I21" s="24">
        <v>8991263</v>
      </c>
      <c r="J21" s="24">
        <v>8211228</v>
      </c>
      <c r="K21" s="25">
        <v>109.5</v>
      </c>
      <c r="L21" s="25">
        <v>4.99</v>
      </c>
      <c r="M21" s="25">
        <v>475.62</v>
      </c>
      <c r="N21" s="16"/>
      <c r="O21" s="16"/>
      <c r="P21" s="16"/>
      <c r="Q21" s="16"/>
      <c r="R21" s="16"/>
      <c r="S21" s="16"/>
      <c r="T21" s="16"/>
      <c r="U21" s="16"/>
      <c r="V21" s="16"/>
      <c r="W21" s="16"/>
      <c r="X21" s="16"/>
      <c r="Y21" s="16"/>
      <c r="Z21" s="16"/>
      <c r="AA21" s="16"/>
      <c r="AB21" s="16"/>
      <c r="AC21" s="16"/>
      <c r="AD21" s="16"/>
      <c r="AE21" s="16"/>
      <c r="AF21" s="16"/>
      <c r="AG21" s="16"/>
      <c r="AH21" s="16"/>
      <c r="AI21" s="16"/>
      <c r="AJ21" s="16"/>
    </row>
    <row r="22" spans="1:36" ht="12">
      <c r="A22" s="2" t="s">
        <v>111</v>
      </c>
      <c r="B22" s="23">
        <v>36179.1159</v>
      </c>
      <c r="C22" s="24">
        <v>371</v>
      </c>
      <c r="D22" s="24">
        <v>7332</v>
      </c>
      <c r="E22" s="24">
        <v>116695</v>
      </c>
      <c r="F22" s="24">
        <v>3604443</v>
      </c>
      <c r="G22" s="24">
        <v>17543067</v>
      </c>
      <c r="H22" s="25">
        <v>19.8</v>
      </c>
      <c r="I22" s="24">
        <v>9160239</v>
      </c>
      <c r="J22" s="24">
        <v>8382828</v>
      </c>
      <c r="K22" s="25">
        <v>109.27</v>
      </c>
      <c r="L22" s="25">
        <v>4.87</v>
      </c>
      <c r="M22" s="25">
        <v>484.89</v>
      </c>
      <c r="N22" s="16"/>
      <c r="O22" s="16"/>
      <c r="P22" s="16"/>
      <c r="Q22" s="16"/>
      <c r="R22" s="16"/>
      <c r="S22" s="16"/>
      <c r="T22" s="16"/>
      <c r="U22" s="16"/>
      <c r="V22" s="16"/>
      <c r="W22" s="16"/>
      <c r="X22" s="16"/>
      <c r="Y22" s="16"/>
      <c r="Z22" s="16"/>
      <c r="AA22" s="16"/>
      <c r="AB22" s="16"/>
      <c r="AC22" s="16"/>
      <c r="AD22" s="16"/>
      <c r="AE22" s="16"/>
      <c r="AF22" s="16"/>
      <c r="AG22" s="16"/>
      <c r="AH22" s="16"/>
      <c r="AI22" s="16"/>
      <c r="AJ22" s="16"/>
    </row>
    <row r="23" spans="1:36" ht="12">
      <c r="A23" s="2" t="s">
        <v>105</v>
      </c>
      <c r="B23" s="23">
        <v>36179.1159</v>
      </c>
      <c r="C23" s="24">
        <v>371</v>
      </c>
      <c r="D23" s="24">
        <v>7379</v>
      </c>
      <c r="E23" s="24">
        <v>119117</v>
      </c>
      <c r="F23" s="24">
        <v>3755086</v>
      </c>
      <c r="G23" s="24">
        <v>17866008</v>
      </c>
      <c r="H23" s="25">
        <v>18.41</v>
      </c>
      <c r="I23" s="24">
        <v>9320105</v>
      </c>
      <c r="J23" s="24">
        <v>8545903</v>
      </c>
      <c r="K23" s="25">
        <v>109.06</v>
      </c>
      <c r="L23" s="25">
        <v>4.76</v>
      </c>
      <c r="M23" s="25">
        <v>493.82</v>
      </c>
      <c r="N23" s="16"/>
      <c r="O23" s="16"/>
      <c r="P23" s="16"/>
      <c r="Q23" s="16"/>
      <c r="R23" s="16"/>
      <c r="S23" s="16"/>
      <c r="T23" s="16"/>
      <c r="U23" s="16"/>
      <c r="V23" s="16"/>
      <c r="W23" s="16"/>
      <c r="X23" s="16"/>
      <c r="Y23" s="16"/>
      <c r="Z23" s="16"/>
      <c r="AA23" s="16"/>
      <c r="AB23" s="16"/>
      <c r="AC23" s="16"/>
      <c r="AD23" s="16"/>
      <c r="AE23" s="16"/>
      <c r="AF23" s="16"/>
      <c r="AG23" s="16"/>
      <c r="AH23" s="16"/>
      <c r="AI23" s="16"/>
      <c r="AJ23" s="16"/>
    </row>
    <row r="24" spans="1:36" ht="12">
      <c r="A24" s="2" t="s">
        <v>106</v>
      </c>
      <c r="B24" s="23">
        <v>36179.1159</v>
      </c>
      <c r="C24" s="24">
        <v>371</v>
      </c>
      <c r="D24" s="24">
        <v>7270</v>
      </c>
      <c r="E24" s="24">
        <v>121406</v>
      </c>
      <c r="F24" s="24">
        <v>3906015</v>
      </c>
      <c r="G24" s="24">
        <v>18193955</v>
      </c>
      <c r="H24" s="25">
        <v>18.36</v>
      </c>
      <c r="I24" s="24">
        <v>9479508</v>
      </c>
      <c r="J24" s="24">
        <v>8714447</v>
      </c>
      <c r="K24" s="25">
        <v>108.78</v>
      </c>
      <c r="L24" s="25">
        <v>4.66</v>
      </c>
      <c r="M24" s="25">
        <v>502.89</v>
      </c>
      <c r="N24" s="16"/>
      <c r="O24" s="16"/>
      <c r="P24" s="16"/>
      <c r="Q24" s="16"/>
      <c r="R24" s="16"/>
      <c r="S24" s="16"/>
      <c r="T24" s="16"/>
      <c r="U24" s="16"/>
      <c r="V24" s="16"/>
      <c r="W24" s="16"/>
      <c r="X24" s="16"/>
      <c r="Y24" s="16"/>
      <c r="Z24" s="16"/>
      <c r="AA24" s="16"/>
      <c r="AB24" s="16"/>
      <c r="AC24" s="16"/>
      <c r="AD24" s="16"/>
      <c r="AE24" s="16"/>
      <c r="AF24" s="16"/>
      <c r="AG24" s="16"/>
      <c r="AH24" s="16"/>
      <c r="AI24" s="16"/>
      <c r="AJ24" s="16"/>
    </row>
    <row r="25" spans="1:36" ht="12">
      <c r="A25" s="2" t="s">
        <v>107</v>
      </c>
      <c r="B25" s="23">
        <v>36179.1159</v>
      </c>
      <c r="C25" s="24">
        <v>368</v>
      </c>
      <c r="D25" s="24">
        <v>7319</v>
      </c>
      <c r="E25" s="24">
        <v>125660</v>
      </c>
      <c r="F25" s="24">
        <v>4042529</v>
      </c>
      <c r="G25" s="24">
        <v>18515754</v>
      </c>
      <c r="H25" s="25">
        <v>17.69</v>
      </c>
      <c r="I25" s="24">
        <v>9636285</v>
      </c>
      <c r="J25" s="24">
        <v>8879469</v>
      </c>
      <c r="K25" s="25">
        <v>108.52</v>
      </c>
      <c r="L25" s="25">
        <v>4.58</v>
      </c>
      <c r="M25" s="25">
        <v>511.78</v>
      </c>
      <c r="N25" s="16"/>
      <c r="O25" s="16"/>
      <c r="P25" s="16"/>
      <c r="Q25" s="16"/>
      <c r="R25" s="16"/>
      <c r="S25" s="16"/>
      <c r="T25" s="16"/>
      <c r="U25" s="16"/>
      <c r="V25" s="16"/>
      <c r="W25" s="16"/>
      <c r="X25" s="16"/>
      <c r="Y25" s="16"/>
      <c r="Z25" s="16"/>
      <c r="AA25" s="16"/>
      <c r="AB25" s="16"/>
      <c r="AC25" s="16"/>
      <c r="AD25" s="16"/>
      <c r="AE25" s="16"/>
      <c r="AF25" s="16"/>
      <c r="AG25" s="16"/>
      <c r="AH25" s="16"/>
      <c r="AI25" s="16"/>
      <c r="AJ25" s="16"/>
    </row>
    <row r="26" spans="1:36" ht="12">
      <c r="A26" s="2" t="s">
        <v>108</v>
      </c>
      <c r="B26" s="23">
        <v>36179.1159</v>
      </c>
      <c r="C26" s="24">
        <v>368</v>
      </c>
      <c r="D26" s="24">
        <v>7324</v>
      </c>
      <c r="E26" s="24">
        <v>126015</v>
      </c>
      <c r="F26" s="24">
        <v>4154944</v>
      </c>
      <c r="G26" s="24">
        <v>18790538</v>
      </c>
      <c r="H26" s="25">
        <v>14.84</v>
      </c>
      <c r="I26" s="24">
        <v>9769572</v>
      </c>
      <c r="J26" s="24">
        <v>9020966</v>
      </c>
      <c r="K26" s="25">
        <v>108.3</v>
      </c>
      <c r="L26" s="25">
        <v>4.52</v>
      </c>
      <c r="M26" s="25">
        <v>519.38</v>
      </c>
      <c r="N26" s="16"/>
      <c r="O26" s="16"/>
      <c r="P26" s="16"/>
      <c r="Q26" s="16"/>
      <c r="R26" s="16"/>
      <c r="S26" s="16"/>
      <c r="T26" s="16"/>
      <c r="U26" s="16"/>
      <c r="V26" s="16"/>
      <c r="W26" s="16"/>
      <c r="X26" s="16"/>
      <c r="Y26" s="16"/>
      <c r="Z26" s="16"/>
      <c r="AA26" s="16"/>
      <c r="AB26" s="16"/>
      <c r="AC26" s="16"/>
      <c r="AD26" s="16"/>
      <c r="AE26" s="16"/>
      <c r="AF26" s="16"/>
      <c r="AG26" s="16"/>
      <c r="AH26" s="16"/>
      <c r="AI26" s="16"/>
      <c r="AJ26" s="16"/>
    </row>
    <row r="27" spans="1:36" ht="12">
      <c r="A27" s="2" t="s">
        <v>109</v>
      </c>
      <c r="B27" s="23">
        <v>36179.1159</v>
      </c>
      <c r="C27" s="24">
        <v>368</v>
      </c>
      <c r="D27" s="24">
        <v>7339</v>
      </c>
      <c r="E27" s="24">
        <v>128761</v>
      </c>
      <c r="F27" s="24">
        <v>4257171</v>
      </c>
      <c r="G27" s="24">
        <v>19069194</v>
      </c>
      <c r="H27" s="25">
        <v>14.83</v>
      </c>
      <c r="I27" s="24">
        <v>9904853</v>
      </c>
      <c r="J27" s="24">
        <v>9164341</v>
      </c>
      <c r="K27" s="25">
        <v>108.08</v>
      </c>
      <c r="L27" s="25">
        <v>4.48</v>
      </c>
      <c r="M27" s="25">
        <v>527.08</v>
      </c>
      <c r="N27" s="16"/>
      <c r="O27" s="16"/>
      <c r="P27" s="16"/>
      <c r="Q27" s="16"/>
      <c r="R27" s="16"/>
      <c r="S27" s="16"/>
      <c r="T27" s="16"/>
      <c r="U27" s="16"/>
      <c r="V27" s="16"/>
      <c r="W27" s="16"/>
      <c r="X27" s="16"/>
      <c r="Y27" s="16"/>
      <c r="Z27" s="16"/>
      <c r="AA27" s="16"/>
      <c r="AB27" s="16"/>
      <c r="AC27" s="16"/>
      <c r="AD27" s="16"/>
      <c r="AE27" s="16"/>
      <c r="AF27" s="16"/>
      <c r="AG27" s="16"/>
      <c r="AH27" s="16"/>
      <c r="AI27" s="16"/>
      <c r="AJ27" s="16"/>
    </row>
    <row r="28" spans="1:36" ht="12">
      <c r="A28" s="2" t="s">
        <v>110</v>
      </c>
      <c r="B28" s="23">
        <v>36179.1159</v>
      </c>
      <c r="C28" s="24">
        <v>368</v>
      </c>
      <c r="D28" s="24">
        <v>7361</v>
      </c>
      <c r="E28" s="24">
        <v>130415</v>
      </c>
      <c r="F28" s="24">
        <v>4371200</v>
      </c>
      <c r="G28" s="24">
        <v>19313825</v>
      </c>
      <c r="H28" s="25">
        <v>12.83</v>
      </c>
      <c r="I28" s="24">
        <v>10023344</v>
      </c>
      <c r="J28" s="24">
        <v>9290481</v>
      </c>
      <c r="K28" s="25">
        <v>107.89</v>
      </c>
      <c r="L28" s="25">
        <v>4.42</v>
      </c>
      <c r="M28" s="25">
        <v>533.84</v>
      </c>
      <c r="N28" s="16"/>
      <c r="O28" s="16"/>
      <c r="P28" s="16"/>
      <c r="Q28" s="16"/>
      <c r="R28" s="16"/>
      <c r="S28" s="16"/>
      <c r="T28" s="16"/>
      <c r="U28" s="16"/>
      <c r="V28" s="16"/>
      <c r="W28" s="16"/>
      <c r="X28" s="16"/>
      <c r="Y28" s="16"/>
      <c r="Z28" s="16"/>
      <c r="AA28" s="16"/>
      <c r="AB28" s="16"/>
      <c r="AC28" s="16"/>
      <c r="AD28" s="16"/>
      <c r="AE28" s="16"/>
      <c r="AF28" s="16"/>
      <c r="AG28" s="16"/>
      <c r="AH28" s="16"/>
      <c r="AI28" s="16"/>
      <c r="AJ28" s="16"/>
    </row>
    <row r="29" spans="1:36" ht="12">
      <c r="A29" s="2" t="s">
        <v>113</v>
      </c>
      <c r="B29" s="23">
        <v>36181.9169</v>
      </c>
      <c r="C29" s="24">
        <v>368</v>
      </c>
      <c r="D29" s="24">
        <v>7411</v>
      </c>
      <c r="E29" s="24">
        <v>131829</v>
      </c>
      <c r="F29" s="24">
        <v>4499787</v>
      </c>
      <c r="G29" s="24">
        <v>19509082</v>
      </c>
      <c r="H29" s="25">
        <v>10.11</v>
      </c>
      <c r="I29" s="24">
        <v>10114710</v>
      </c>
      <c r="J29" s="24">
        <v>9394372</v>
      </c>
      <c r="K29" s="25">
        <v>107.67</v>
      </c>
      <c r="L29" s="25">
        <v>4.34</v>
      </c>
      <c r="M29" s="25">
        <v>539.19</v>
      </c>
      <c r="N29" s="16"/>
      <c r="O29" s="16"/>
      <c r="P29" s="16"/>
      <c r="Q29" s="16"/>
      <c r="R29" s="16"/>
      <c r="S29" s="16"/>
      <c r="T29" s="16"/>
      <c r="U29" s="16"/>
      <c r="V29" s="16"/>
      <c r="W29" s="16"/>
      <c r="X29" s="16"/>
      <c r="Y29" s="16"/>
      <c r="Z29" s="16"/>
      <c r="AA29" s="16"/>
      <c r="AB29" s="16"/>
      <c r="AC29" s="16"/>
      <c r="AD29" s="16"/>
      <c r="AE29" s="16"/>
      <c r="AF29" s="16"/>
      <c r="AG29" s="16"/>
      <c r="AH29" s="16"/>
      <c r="AI29" s="16"/>
      <c r="AJ29" s="16"/>
    </row>
    <row r="30" spans="1:36" ht="12">
      <c r="A30" s="2" t="s">
        <v>114</v>
      </c>
      <c r="B30" s="23">
        <v>36181.9169</v>
      </c>
      <c r="C30" s="24">
        <v>368</v>
      </c>
      <c r="D30" s="24">
        <v>7424</v>
      </c>
      <c r="E30" s="24">
        <v>133507</v>
      </c>
      <c r="F30" s="24">
        <v>4655214</v>
      </c>
      <c r="G30" s="24">
        <v>19725010</v>
      </c>
      <c r="H30" s="25">
        <v>11.07</v>
      </c>
      <c r="I30" s="24">
        <v>10217434</v>
      </c>
      <c r="J30" s="24">
        <v>9507576</v>
      </c>
      <c r="K30" s="25">
        <v>107.47</v>
      </c>
      <c r="L30" s="25">
        <v>4.24</v>
      </c>
      <c r="M30" s="25">
        <v>545.16</v>
      </c>
      <c r="N30" s="16"/>
      <c r="O30" s="16"/>
      <c r="P30" s="16"/>
      <c r="Q30" s="16"/>
      <c r="R30" s="16"/>
      <c r="S30" s="16"/>
      <c r="T30" s="16"/>
      <c r="U30" s="16"/>
      <c r="V30" s="16"/>
      <c r="W30" s="16"/>
      <c r="X30" s="16"/>
      <c r="Y30" s="16"/>
      <c r="Z30" s="16"/>
      <c r="AA30" s="16"/>
      <c r="AB30" s="16"/>
      <c r="AC30" s="16"/>
      <c r="AD30" s="16"/>
      <c r="AE30" s="16"/>
      <c r="AF30" s="16"/>
      <c r="AG30" s="16"/>
      <c r="AH30" s="16"/>
      <c r="AI30" s="16"/>
      <c r="AJ30" s="16"/>
    </row>
    <row r="31" spans="1:36" ht="12">
      <c r="A31" s="2" t="s">
        <v>115</v>
      </c>
      <c r="B31" s="23">
        <v>36181.9169</v>
      </c>
      <c r="C31" s="24">
        <v>368</v>
      </c>
      <c r="D31" s="24">
        <v>7430</v>
      </c>
      <c r="E31" s="24">
        <v>135183</v>
      </c>
      <c r="F31" s="24">
        <v>4818056</v>
      </c>
      <c r="G31" s="24">
        <v>19954397</v>
      </c>
      <c r="H31" s="25">
        <v>11.63</v>
      </c>
      <c r="I31" s="24">
        <v>10328081</v>
      </c>
      <c r="J31" s="24">
        <v>9626316</v>
      </c>
      <c r="K31" s="25">
        <v>107.29</v>
      </c>
      <c r="L31" s="25">
        <v>4.14</v>
      </c>
      <c r="M31" s="25">
        <v>551.5</v>
      </c>
      <c r="N31" s="16"/>
      <c r="O31" s="16"/>
      <c r="P31" s="16"/>
      <c r="Q31" s="16"/>
      <c r="R31" s="16"/>
      <c r="S31" s="16"/>
      <c r="T31" s="16"/>
      <c r="U31" s="16"/>
      <c r="V31" s="16"/>
      <c r="W31" s="16"/>
      <c r="X31" s="16"/>
      <c r="Y31" s="16"/>
      <c r="Z31" s="16"/>
      <c r="AA31" s="16"/>
      <c r="AB31" s="16"/>
      <c r="AC31" s="16"/>
      <c r="AD31" s="16"/>
      <c r="AE31" s="16"/>
      <c r="AF31" s="16"/>
      <c r="AG31" s="16"/>
      <c r="AH31" s="16"/>
      <c r="AI31" s="16"/>
      <c r="AJ31" s="16"/>
    </row>
    <row r="32" spans="1:36" ht="12">
      <c r="A32" s="2" t="s">
        <v>116</v>
      </c>
      <c r="B32" s="23">
        <v>36181.8718</v>
      </c>
      <c r="C32" s="24">
        <v>358</v>
      </c>
      <c r="D32" s="24">
        <v>7390</v>
      </c>
      <c r="E32" s="24">
        <v>135296</v>
      </c>
      <c r="F32" s="24">
        <v>4954075</v>
      </c>
      <c r="G32" s="24">
        <v>20156587</v>
      </c>
      <c r="H32" s="25">
        <v>10.13</v>
      </c>
      <c r="I32" s="24">
        <v>10424102</v>
      </c>
      <c r="J32" s="24">
        <v>9732485</v>
      </c>
      <c r="K32" s="25">
        <v>107.11</v>
      </c>
      <c r="L32" s="25">
        <v>4.07</v>
      </c>
      <c r="M32" s="25">
        <v>557.09</v>
      </c>
      <c r="N32" s="16"/>
      <c r="O32" s="16"/>
      <c r="P32" s="16"/>
      <c r="Q32" s="16"/>
      <c r="R32" s="16"/>
      <c r="S32" s="16"/>
      <c r="T32" s="16"/>
      <c r="U32" s="16"/>
      <c r="V32" s="16"/>
      <c r="W32" s="16"/>
      <c r="X32" s="16"/>
      <c r="Y32" s="16"/>
      <c r="Z32" s="16"/>
      <c r="AA32" s="16"/>
      <c r="AB32" s="16"/>
      <c r="AC32" s="16"/>
      <c r="AD32" s="16"/>
      <c r="AE32" s="16"/>
      <c r="AF32" s="16"/>
      <c r="AG32" s="16"/>
      <c r="AH32" s="16"/>
      <c r="AI32" s="16"/>
      <c r="AJ32" s="16"/>
    </row>
    <row r="33" spans="1:36" ht="12">
      <c r="A33" s="2" t="s">
        <v>117</v>
      </c>
      <c r="B33" s="23">
        <v>36181.8718</v>
      </c>
      <c r="C33" s="24">
        <v>369</v>
      </c>
      <c r="D33" s="24">
        <v>7402</v>
      </c>
      <c r="E33" s="24">
        <v>130843</v>
      </c>
      <c r="F33" s="24">
        <v>5103536</v>
      </c>
      <c r="G33" s="24">
        <v>20401305</v>
      </c>
      <c r="H33" s="25">
        <v>12.14</v>
      </c>
      <c r="I33" s="24">
        <v>10540635</v>
      </c>
      <c r="J33" s="24">
        <v>9860670</v>
      </c>
      <c r="K33" s="25">
        <v>106.9</v>
      </c>
      <c r="L33" s="25">
        <v>4</v>
      </c>
      <c r="M33" s="25">
        <v>563.85</v>
      </c>
      <c r="N33" s="16"/>
      <c r="O33" s="16"/>
      <c r="P33" s="16"/>
      <c r="Q33" s="16"/>
      <c r="R33" s="16"/>
      <c r="S33" s="16"/>
      <c r="T33" s="16"/>
      <c r="U33" s="16"/>
      <c r="V33" s="16"/>
      <c r="W33" s="16"/>
      <c r="X33" s="16"/>
      <c r="Y33" s="16"/>
      <c r="Z33" s="16"/>
      <c r="AA33" s="16"/>
      <c r="AB33" s="16"/>
      <c r="AC33" s="16"/>
      <c r="AD33" s="16"/>
      <c r="AE33" s="16"/>
      <c r="AF33" s="16"/>
      <c r="AG33" s="16"/>
      <c r="AH33" s="16"/>
      <c r="AI33" s="16"/>
      <c r="AJ33" s="16"/>
    </row>
    <row r="34" spans="1:36" ht="15" customHeight="1">
      <c r="A34" s="104" t="s">
        <v>52</v>
      </c>
      <c r="B34" s="105"/>
      <c r="C34" s="105"/>
      <c r="D34" s="105"/>
      <c r="E34" s="105"/>
      <c r="F34" s="105"/>
      <c r="G34" s="105"/>
      <c r="H34" s="68" t="s">
        <v>139</v>
      </c>
      <c r="I34" s="105"/>
      <c r="J34" s="105"/>
      <c r="K34" s="105"/>
      <c r="L34" s="105"/>
      <c r="M34" s="105"/>
      <c r="N34" s="16"/>
      <c r="O34" s="16"/>
      <c r="P34" s="16"/>
      <c r="Q34" s="16"/>
      <c r="R34" s="16"/>
      <c r="S34" s="16"/>
      <c r="T34" s="16"/>
      <c r="U34" s="16"/>
      <c r="V34" s="16"/>
      <c r="W34" s="16"/>
      <c r="X34" s="16"/>
      <c r="Y34" s="16"/>
      <c r="Z34" s="16"/>
      <c r="AA34" s="16"/>
      <c r="AB34" s="16"/>
      <c r="AC34" s="16"/>
      <c r="AD34" s="16"/>
      <c r="AE34" s="16"/>
      <c r="AF34" s="16"/>
      <c r="AG34" s="16"/>
      <c r="AH34" s="16"/>
      <c r="AI34" s="16"/>
      <c r="AJ34" s="16"/>
    </row>
    <row r="35" spans="1:36" ht="15" customHeight="1">
      <c r="A35" s="82" t="s">
        <v>439</v>
      </c>
      <c r="B35" s="99"/>
      <c r="C35" s="99"/>
      <c r="D35" s="99"/>
      <c r="E35" s="99"/>
      <c r="F35" s="99"/>
      <c r="G35" s="99"/>
      <c r="H35" s="43" t="s">
        <v>442</v>
      </c>
      <c r="I35" s="99"/>
      <c r="J35" s="99"/>
      <c r="K35" s="99"/>
      <c r="L35" s="99"/>
      <c r="M35" s="99"/>
      <c r="N35" s="16"/>
      <c r="O35" s="16"/>
      <c r="P35" s="16"/>
      <c r="Q35" s="16"/>
      <c r="R35" s="16"/>
      <c r="S35" s="16"/>
      <c r="T35" s="16"/>
      <c r="U35" s="16"/>
      <c r="V35" s="16"/>
      <c r="W35" s="16"/>
      <c r="X35" s="16"/>
      <c r="Y35" s="16"/>
      <c r="Z35" s="16"/>
      <c r="AA35" s="16"/>
      <c r="AB35" s="16"/>
      <c r="AC35" s="16"/>
      <c r="AD35" s="16"/>
      <c r="AE35" s="16"/>
      <c r="AF35" s="16"/>
      <c r="AG35" s="16"/>
      <c r="AH35" s="16"/>
      <c r="AI35" s="16"/>
      <c r="AJ35" s="16"/>
    </row>
    <row r="36" spans="1:36" ht="15" customHeight="1">
      <c r="A36" s="82" t="s">
        <v>440</v>
      </c>
      <c r="B36" s="99"/>
      <c r="C36" s="99"/>
      <c r="D36" s="99"/>
      <c r="E36" s="99"/>
      <c r="F36" s="99"/>
      <c r="G36" s="99"/>
      <c r="H36" s="3" t="s">
        <v>441</v>
      </c>
      <c r="I36" s="99"/>
      <c r="J36" s="99"/>
      <c r="K36" s="99"/>
      <c r="L36" s="99"/>
      <c r="M36" s="99"/>
      <c r="N36" s="16"/>
      <c r="O36" s="16"/>
      <c r="P36" s="16"/>
      <c r="Q36" s="16"/>
      <c r="R36" s="16"/>
      <c r="S36" s="16"/>
      <c r="T36" s="16"/>
      <c r="U36" s="16"/>
      <c r="V36" s="16"/>
      <c r="W36" s="16"/>
      <c r="X36" s="16"/>
      <c r="Y36" s="16"/>
      <c r="Z36" s="16"/>
      <c r="AA36" s="16"/>
      <c r="AB36" s="16"/>
      <c r="AC36" s="16"/>
      <c r="AD36" s="16"/>
      <c r="AE36" s="16"/>
      <c r="AF36" s="16"/>
      <c r="AG36" s="16"/>
      <c r="AH36" s="16"/>
      <c r="AI36" s="16"/>
      <c r="AJ36" s="16"/>
    </row>
    <row r="37" spans="1:26" s="44" customFormat="1" ht="12">
      <c r="A37" s="108" t="s">
        <v>599</v>
      </c>
      <c r="B37" s="43"/>
      <c r="C37" s="43"/>
      <c r="D37" s="43"/>
      <c r="E37" s="43"/>
      <c r="F37" s="43"/>
      <c r="G37" s="43"/>
      <c r="H37" s="43"/>
      <c r="I37" s="43"/>
      <c r="J37" s="43"/>
      <c r="K37" s="43"/>
      <c r="L37" s="43"/>
      <c r="M37" s="43"/>
      <c r="N37" s="43"/>
      <c r="O37" s="43"/>
      <c r="P37" s="43"/>
      <c r="Q37" s="43"/>
      <c r="R37" s="43"/>
      <c r="S37" s="43"/>
      <c r="T37" s="43"/>
      <c r="U37" s="43"/>
      <c r="V37" s="43"/>
      <c r="W37" s="43"/>
      <c r="X37" s="43"/>
      <c r="Y37" s="43"/>
      <c r="Z37" s="43"/>
    </row>
    <row r="38" spans="2:36" ht="12">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row>
    <row r="39" spans="2:36" ht="12">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row>
    <row r="40" spans="2:36" ht="12">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row>
    <row r="41" spans="2:36" ht="12">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row>
    <row r="42" spans="2:36" ht="12">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row>
    <row r="43" spans="2:36" ht="12">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row>
    <row r="44" spans="2:36" ht="12">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row>
    <row r="45" spans="2:36" ht="12">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row>
    <row r="46" spans="2:36" ht="12">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row>
    <row r="47" spans="2:36" ht="12">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row>
    <row r="48" spans="2:36" ht="12">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row>
    <row r="49" spans="2:36" ht="12">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row>
    <row r="50" spans="2:36" ht="12">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row>
    <row r="51" spans="2:36" ht="12">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row>
    <row r="52" spans="2:36" ht="12">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row>
    <row r="53" spans="2:36" ht="12">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row>
    <row r="54" spans="2:36" ht="12">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row>
    <row r="55" spans="2:36" ht="12">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row>
    <row r="56" spans="2:36" ht="12">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row>
    <row r="57" spans="2:36" ht="12">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row>
    <row r="58" spans="2:36" ht="12">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row>
    <row r="59" spans="2:36" ht="12">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row>
    <row r="60" spans="2:36" ht="12">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row>
    <row r="61" spans="2:36" ht="12">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row>
    <row r="62" spans="2:36" ht="12">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row>
    <row r="63" spans="2:36" ht="12">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row>
    <row r="64" spans="2:36" ht="12">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row>
    <row r="65" spans="2:36" ht="12">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row>
    <row r="66" spans="2:36" ht="12">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row>
    <row r="67" spans="2:36" ht="12">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row>
    <row r="68" spans="2:36" ht="12">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row>
  </sheetData>
  <sheetProtection/>
  <mergeCells count="1">
    <mergeCell ref="A1:M1"/>
  </mergeCells>
  <printOptions/>
  <pageMargins left="0.3937007874015748" right="0.3937007874015748" top="0.984251968503937" bottom="0.984251968503937" header="0.5118110236220472" footer="0.5118110236220472"/>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O61"/>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M1"/>
    </sheetView>
  </sheetViews>
  <sheetFormatPr defaultColWidth="9.33203125" defaultRowHeight="12"/>
  <cols>
    <col min="1" max="1" width="23.66015625" style="44" customWidth="1"/>
    <col min="2" max="2" width="13.16015625" style="44" customWidth="1"/>
    <col min="3" max="3" width="14.5" style="44" customWidth="1"/>
    <col min="4" max="4" width="9" style="44" customWidth="1"/>
    <col min="5" max="5" width="9.83203125" style="44" customWidth="1"/>
    <col min="6" max="6" width="10.33203125" style="44" customWidth="1"/>
    <col min="7" max="7" width="12" style="44" customWidth="1"/>
    <col min="8" max="8" width="10.66015625" style="44" customWidth="1"/>
    <col min="9" max="10" width="11.16015625" style="44" customWidth="1"/>
    <col min="11" max="11" width="10.66015625" style="44" customWidth="1"/>
    <col min="12" max="12" width="12.66015625" style="44" customWidth="1"/>
    <col min="13" max="13" width="15.5" style="44" customWidth="1"/>
    <col min="14" max="15" width="11" style="44" customWidth="1"/>
    <col min="16" max="16384" width="9.33203125" style="44" customWidth="1"/>
  </cols>
  <sheetData>
    <row r="1" spans="1:13" s="69" customFormat="1" ht="24.75" customHeight="1">
      <c r="A1" s="147" t="s">
        <v>358</v>
      </c>
      <c r="B1" s="147"/>
      <c r="C1" s="147"/>
      <c r="D1" s="147"/>
      <c r="E1" s="147"/>
      <c r="F1" s="147"/>
      <c r="G1" s="147"/>
      <c r="H1" s="147"/>
      <c r="I1" s="147"/>
      <c r="J1" s="147"/>
      <c r="K1" s="147"/>
      <c r="L1" s="147"/>
      <c r="M1" s="147"/>
    </row>
    <row r="2" spans="1:13" s="94" customFormat="1" ht="12" customHeight="1">
      <c r="A2" s="148" t="s">
        <v>629</v>
      </c>
      <c r="B2" s="149"/>
      <c r="C2" s="149"/>
      <c r="D2" s="149"/>
      <c r="E2" s="149"/>
      <c r="F2" s="149"/>
      <c r="G2" s="149"/>
      <c r="H2" s="149"/>
      <c r="I2" s="149"/>
      <c r="J2" s="149"/>
      <c r="K2" s="149"/>
      <c r="L2" s="149"/>
      <c r="M2" s="149"/>
    </row>
    <row r="3" spans="1:13" s="71" customFormat="1" ht="38.25" customHeight="1">
      <c r="A3" s="55" t="s">
        <v>181</v>
      </c>
      <c r="B3" s="55" t="s">
        <v>182</v>
      </c>
      <c r="C3" s="70" t="s">
        <v>1</v>
      </c>
      <c r="D3" s="70" t="s">
        <v>2</v>
      </c>
      <c r="E3" s="114" t="s">
        <v>593</v>
      </c>
      <c r="F3" s="55" t="s">
        <v>185</v>
      </c>
      <c r="G3" s="55" t="s">
        <v>186</v>
      </c>
      <c r="H3" s="55" t="s">
        <v>187</v>
      </c>
      <c r="I3" s="55" t="s">
        <v>6</v>
      </c>
      <c r="J3" s="55" t="s">
        <v>7</v>
      </c>
      <c r="K3" s="70" t="s">
        <v>190</v>
      </c>
      <c r="L3" s="70" t="s">
        <v>191</v>
      </c>
      <c r="M3" s="55" t="s">
        <v>365</v>
      </c>
    </row>
    <row r="4" spans="1:13" s="73" customFormat="1" ht="45.75" customHeight="1">
      <c r="A4" s="72" t="s">
        <v>128</v>
      </c>
      <c r="B4" s="72" t="s">
        <v>301</v>
      </c>
      <c r="C4" s="72" t="s">
        <v>344</v>
      </c>
      <c r="D4" s="72" t="s">
        <v>339</v>
      </c>
      <c r="E4" s="115" t="s">
        <v>623</v>
      </c>
      <c r="F4" s="72" t="s">
        <v>340</v>
      </c>
      <c r="G4" s="72" t="s">
        <v>341</v>
      </c>
      <c r="H4" s="72" t="s">
        <v>286</v>
      </c>
      <c r="I4" s="72" t="s">
        <v>85</v>
      </c>
      <c r="J4" s="72" t="s">
        <v>86</v>
      </c>
      <c r="K4" s="72" t="s">
        <v>87</v>
      </c>
      <c r="L4" s="52" t="s">
        <v>345</v>
      </c>
      <c r="M4" s="72" t="s">
        <v>306</v>
      </c>
    </row>
    <row r="5" spans="1:15" s="15" customFormat="1" ht="18" customHeight="1">
      <c r="A5" s="4" t="s">
        <v>124</v>
      </c>
      <c r="B5" s="5">
        <v>36197.0669</v>
      </c>
      <c r="C5" s="6">
        <v>368</v>
      </c>
      <c r="D5" s="6">
        <v>7760</v>
      </c>
      <c r="E5" s="6">
        <v>143574</v>
      </c>
      <c r="F5" s="6">
        <v>8734477</v>
      </c>
      <c r="G5" s="6">
        <v>23588932</v>
      </c>
      <c r="H5" s="7">
        <v>100</v>
      </c>
      <c r="I5" s="6">
        <v>11712913</v>
      </c>
      <c r="J5" s="6">
        <v>11876019</v>
      </c>
      <c r="K5" s="7">
        <v>98.63</v>
      </c>
      <c r="L5" s="7">
        <v>2.7</v>
      </c>
      <c r="M5" s="7">
        <v>651.68</v>
      </c>
      <c r="N5" s="118"/>
      <c r="O5" s="117"/>
    </row>
    <row r="6" spans="1:26" ht="12">
      <c r="A6" s="64" t="s">
        <v>470</v>
      </c>
      <c r="B6" s="40">
        <v>2052.5667</v>
      </c>
      <c r="C6" s="41">
        <v>29</v>
      </c>
      <c r="D6" s="41">
        <v>1032</v>
      </c>
      <c r="E6" s="41">
        <v>22357</v>
      </c>
      <c r="F6" s="41">
        <v>1562037</v>
      </c>
      <c r="G6" s="41">
        <v>3995717</v>
      </c>
      <c r="H6" s="42">
        <v>16.94</v>
      </c>
      <c r="I6" s="41">
        <v>1954968</v>
      </c>
      <c r="J6" s="41">
        <v>2040749</v>
      </c>
      <c r="K6" s="42">
        <v>95.8</v>
      </c>
      <c r="L6" s="42">
        <v>2.56</v>
      </c>
      <c r="M6" s="42">
        <v>1946.69</v>
      </c>
      <c r="N6" s="119"/>
      <c r="O6" s="117"/>
      <c r="P6" s="128"/>
      <c r="Q6" s="43"/>
      <c r="R6" s="43"/>
      <c r="S6" s="43"/>
      <c r="T6" s="43"/>
      <c r="U6" s="43"/>
      <c r="V6" s="43"/>
      <c r="W6" s="43"/>
      <c r="X6" s="43"/>
      <c r="Y6" s="43"/>
      <c r="Z6" s="43"/>
    </row>
    <row r="7" spans="1:26" ht="12">
      <c r="A7" s="74" t="s">
        <v>445</v>
      </c>
      <c r="B7" s="40">
        <v>271.7997</v>
      </c>
      <c r="C7" s="41">
        <v>12</v>
      </c>
      <c r="D7" s="41">
        <v>456</v>
      </c>
      <c r="E7" s="41">
        <v>9608</v>
      </c>
      <c r="F7" s="41">
        <v>1056233</v>
      </c>
      <c r="G7" s="41">
        <v>2668572</v>
      </c>
      <c r="H7" s="42">
        <v>11.31</v>
      </c>
      <c r="I7" s="41">
        <v>1273375</v>
      </c>
      <c r="J7" s="41">
        <v>1395197</v>
      </c>
      <c r="K7" s="42">
        <v>91.27</v>
      </c>
      <c r="L7" s="42">
        <v>2.53</v>
      </c>
      <c r="M7" s="42">
        <v>9818.16</v>
      </c>
      <c r="N7" s="119"/>
      <c r="O7" s="117"/>
      <c r="P7" s="128"/>
      <c r="Q7" s="43"/>
      <c r="R7" s="43"/>
      <c r="S7" s="43"/>
      <c r="T7" s="43"/>
      <c r="U7" s="43"/>
      <c r="V7" s="43"/>
      <c r="W7" s="43"/>
      <c r="X7" s="43"/>
      <c r="Y7" s="43"/>
      <c r="Z7" s="43"/>
    </row>
    <row r="8" spans="1:26" ht="12">
      <c r="A8" s="107" t="s">
        <v>587</v>
      </c>
      <c r="B8" s="40">
        <v>1220.954</v>
      </c>
      <c r="C8" s="41">
        <v>13</v>
      </c>
      <c r="D8" s="41">
        <v>504</v>
      </c>
      <c r="E8" s="41">
        <v>11844</v>
      </c>
      <c r="F8" s="41">
        <v>807471</v>
      </c>
      <c r="G8" s="41">
        <v>2220872</v>
      </c>
      <c r="H8" s="42">
        <v>9.41</v>
      </c>
      <c r="I8" s="41">
        <v>1104073</v>
      </c>
      <c r="J8" s="41">
        <v>1116799</v>
      </c>
      <c r="K8" s="42">
        <v>98.86</v>
      </c>
      <c r="L8" s="42">
        <v>2.75</v>
      </c>
      <c r="M8" s="42">
        <v>1818.96</v>
      </c>
      <c r="N8" s="119"/>
      <c r="O8" s="117"/>
      <c r="P8" s="128"/>
      <c r="Q8" s="43"/>
      <c r="R8" s="43"/>
      <c r="S8" s="43"/>
      <c r="T8" s="43"/>
      <c r="U8" s="43"/>
      <c r="V8" s="43"/>
      <c r="W8" s="43"/>
      <c r="X8" s="43"/>
      <c r="Y8" s="43"/>
      <c r="Z8" s="43"/>
    </row>
    <row r="9" spans="1:26" ht="12">
      <c r="A9" s="107" t="s">
        <v>471</v>
      </c>
      <c r="B9" s="40">
        <v>2214.8968</v>
      </c>
      <c r="C9" s="41">
        <v>29</v>
      </c>
      <c r="D9" s="41">
        <v>625</v>
      </c>
      <c r="E9" s="41">
        <v>12524</v>
      </c>
      <c r="F9" s="41">
        <v>972652</v>
      </c>
      <c r="G9" s="41">
        <v>2803894</v>
      </c>
      <c r="H9" s="42">
        <v>11.89</v>
      </c>
      <c r="I9" s="41">
        <v>1380106</v>
      </c>
      <c r="J9" s="41">
        <v>1423788</v>
      </c>
      <c r="K9" s="42">
        <v>96.93</v>
      </c>
      <c r="L9" s="42">
        <v>2.88</v>
      </c>
      <c r="M9" s="42">
        <v>1265.93</v>
      </c>
      <c r="N9" s="119"/>
      <c r="O9" s="117"/>
      <c r="P9" s="128"/>
      <c r="Q9" s="43"/>
      <c r="R9" s="43"/>
      <c r="S9" s="43"/>
      <c r="T9" s="43"/>
      <c r="U9" s="43"/>
      <c r="V9" s="43"/>
      <c r="W9" s="43"/>
      <c r="X9" s="43"/>
      <c r="Y9" s="43"/>
      <c r="Z9" s="43"/>
    </row>
    <row r="10" spans="1:26" ht="12">
      <c r="A10" s="107" t="s">
        <v>472</v>
      </c>
      <c r="B10" s="40">
        <v>2191.6531</v>
      </c>
      <c r="C10" s="41">
        <v>37</v>
      </c>
      <c r="D10" s="41">
        <v>649</v>
      </c>
      <c r="E10" s="41">
        <v>9660</v>
      </c>
      <c r="F10" s="41">
        <v>689258</v>
      </c>
      <c r="G10" s="41">
        <v>1883831</v>
      </c>
      <c r="H10" s="42">
        <v>7.99</v>
      </c>
      <c r="I10" s="41">
        <v>939967</v>
      </c>
      <c r="J10" s="41">
        <v>943864</v>
      </c>
      <c r="K10" s="42">
        <v>99.59</v>
      </c>
      <c r="L10" s="42">
        <v>2.73</v>
      </c>
      <c r="M10" s="42">
        <v>859.55</v>
      </c>
      <c r="N10" s="119"/>
      <c r="O10" s="117"/>
      <c r="P10" s="128"/>
      <c r="Q10" s="43"/>
      <c r="R10" s="43"/>
      <c r="S10" s="43"/>
      <c r="T10" s="43"/>
      <c r="U10" s="43"/>
      <c r="V10" s="43"/>
      <c r="W10" s="43"/>
      <c r="X10" s="43"/>
      <c r="Y10" s="43"/>
      <c r="Z10" s="43"/>
    </row>
    <row r="11" spans="1:26" ht="12">
      <c r="A11" s="74" t="s">
        <v>446</v>
      </c>
      <c r="B11" s="40">
        <v>2951.8524</v>
      </c>
      <c r="C11" s="41">
        <v>38</v>
      </c>
      <c r="D11" s="41">
        <v>891</v>
      </c>
      <c r="E11" s="41">
        <v>17342</v>
      </c>
      <c r="F11" s="41">
        <v>1099955</v>
      </c>
      <c r="G11" s="41">
        <v>2773533</v>
      </c>
      <c r="H11" s="42">
        <v>11.76</v>
      </c>
      <c r="I11" s="41">
        <v>1371957</v>
      </c>
      <c r="J11" s="41">
        <v>1401576</v>
      </c>
      <c r="K11" s="42">
        <v>97.89</v>
      </c>
      <c r="L11" s="42">
        <v>2.52</v>
      </c>
      <c r="M11" s="42">
        <v>939.59</v>
      </c>
      <c r="N11" s="119"/>
      <c r="O11" s="117"/>
      <c r="P11" s="128"/>
      <c r="Q11" s="43"/>
      <c r="R11" s="43"/>
      <c r="S11" s="43"/>
      <c r="T11" s="43"/>
      <c r="U11" s="43"/>
      <c r="V11" s="43"/>
      <c r="W11" s="43"/>
      <c r="X11" s="43"/>
      <c r="Y11" s="43"/>
      <c r="Z11" s="43"/>
    </row>
    <row r="12" spans="1:26" ht="12">
      <c r="A12" s="74" t="s">
        <v>447</v>
      </c>
      <c r="B12" s="40">
        <v>25110.0037</v>
      </c>
      <c r="C12" s="41">
        <v>200</v>
      </c>
      <c r="D12" s="41">
        <v>3544</v>
      </c>
      <c r="E12" s="41">
        <v>59326</v>
      </c>
      <c r="F12" s="41">
        <v>2503195</v>
      </c>
      <c r="G12" s="41">
        <v>7090184</v>
      </c>
      <c r="H12" s="42">
        <v>30.06</v>
      </c>
      <c r="I12" s="41">
        <v>3611525</v>
      </c>
      <c r="J12" s="41">
        <v>3478659</v>
      </c>
      <c r="K12" s="42">
        <v>103.82</v>
      </c>
      <c r="L12" s="42">
        <v>2.83</v>
      </c>
      <c r="M12" s="42">
        <v>282.36</v>
      </c>
      <c r="N12" s="119"/>
      <c r="O12" s="117"/>
      <c r="P12" s="128"/>
      <c r="Q12" s="43"/>
      <c r="R12" s="43"/>
      <c r="S12" s="43"/>
      <c r="T12" s="43"/>
      <c r="U12" s="43"/>
      <c r="V12" s="43"/>
      <c r="W12" s="43"/>
      <c r="X12" s="43"/>
      <c r="Y12" s="43"/>
      <c r="Z12" s="43"/>
    </row>
    <row r="13" spans="1:26" ht="12">
      <c r="A13" s="74" t="s">
        <v>448</v>
      </c>
      <c r="B13" s="10">
        <v>2143.6251</v>
      </c>
      <c r="C13" s="11">
        <v>12</v>
      </c>
      <c r="D13" s="11">
        <v>233</v>
      </c>
      <c r="E13" s="11">
        <v>3672</v>
      </c>
      <c r="F13" s="11">
        <v>169511</v>
      </c>
      <c r="G13" s="11">
        <v>455221</v>
      </c>
      <c r="H13" s="12">
        <v>1.93</v>
      </c>
      <c r="I13" s="11">
        <v>230027</v>
      </c>
      <c r="J13" s="11">
        <v>225194</v>
      </c>
      <c r="K13" s="12">
        <v>102.15</v>
      </c>
      <c r="L13" s="12">
        <v>2.69</v>
      </c>
      <c r="M13" s="12">
        <v>212.36</v>
      </c>
      <c r="N13" s="119"/>
      <c r="O13" s="117"/>
      <c r="P13" s="128"/>
      <c r="Q13" s="128"/>
      <c r="R13" s="43"/>
      <c r="S13" s="43"/>
      <c r="T13" s="43"/>
      <c r="U13" s="43"/>
      <c r="V13" s="43"/>
      <c r="W13" s="43"/>
      <c r="X13" s="43"/>
      <c r="Y13" s="43"/>
      <c r="Z13" s="43"/>
    </row>
    <row r="14" spans="1:26" ht="12">
      <c r="A14" s="74" t="s">
        <v>450</v>
      </c>
      <c r="B14" s="10">
        <v>1427.5369</v>
      </c>
      <c r="C14" s="11">
        <v>13</v>
      </c>
      <c r="D14" s="11">
        <v>192</v>
      </c>
      <c r="E14" s="11">
        <v>3308</v>
      </c>
      <c r="F14" s="11">
        <v>195271</v>
      </c>
      <c r="G14" s="11">
        <v>557010</v>
      </c>
      <c r="H14" s="12">
        <v>2.36</v>
      </c>
      <c r="I14" s="11">
        <v>284385</v>
      </c>
      <c r="J14" s="11">
        <v>272625</v>
      </c>
      <c r="K14" s="12">
        <v>104.31</v>
      </c>
      <c r="L14" s="12">
        <v>2.85</v>
      </c>
      <c r="M14" s="12">
        <v>390.19</v>
      </c>
      <c r="N14" s="119"/>
      <c r="O14" s="117"/>
      <c r="P14" s="128"/>
      <c r="Q14" s="128"/>
      <c r="R14" s="43"/>
      <c r="S14" s="43"/>
      <c r="T14" s="43"/>
      <c r="U14" s="43"/>
      <c r="V14" s="43"/>
      <c r="W14" s="43"/>
      <c r="X14" s="43"/>
      <c r="Y14" s="43"/>
      <c r="Z14" s="43"/>
    </row>
    <row r="15" spans="1:26" ht="12">
      <c r="A15" s="74" t="s">
        <v>451</v>
      </c>
      <c r="B15" s="10">
        <v>1820.3149</v>
      </c>
      <c r="C15" s="11">
        <v>18</v>
      </c>
      <c r="D15" s="11">
        <v>275</v>
      </c>
      <c r="E15" s="11">
        <v>4713</v>
      </c>
      <c r="F15" s="11">
        <v>189324</v>
      </c>
      <c r="G15" s="11">
        <v>548863</v>
      </c>
      <c r="H15" s="12">
        <v>2.33</v>
      </c>
      <c r="I15" s="11">
        <v>283174</v>
      </c>
      <c r="J15" s="11">
        <v>265689</v>
      </c>
      <c r="K15" s="12">
        <v>106.58</v>
      </c>
      <c r="L15" s="12">
        <v>2.9</v>
      </c>
      <c r="M15" s="12">
        <v>301.52</v>
      </c>
      <c r="N15" s="119"/>
      <c r="O15" s="117"/>
      <c r="P15" s="128"/>
      <c r="Q15" s="128"/>
      <c r="R15" s="43"/>
      <c r="S15" s="43"/>
      <c r="T15" s="43"/>
      <c r="U15" s="43"/>
      <c r="V15" s="43"/>
      <c r="W15" s="43"/>
      <c r="X15" s="43"/>
      <c r="Y15" s="43"/>
      <c r="Z15" s="43"/>
    </row>
    <row r="16" spans="1:26" ht="12">
      <c r="A16" s="74" t="s">
        <v>452</v>
      </c>
      <c r="B16" s="10">
        <v>1074.396</v>
      </c>
      <c r="C16" s="11">
        <v>26</v>
      </c>
      <c r="D16" s="11">
        <v>589</v>
      </c>
      <c r="E16" s="11">
        <v>9209</v>
      </c>
      <c r="F16" s="11">
        <v>389666</v>
      </c>
      <c r="G16" s="11">
        <v>1277824</v>
      </c>
      <c r="H16" s="12">
        <v>5.42</v>
      </c>
      <c r="I16" s="11">
        <v>650677</v>
      </c>
      <c r="J16" s="11">
        <v>627147</v>
      </c>
      <c r="K16" s="12">
        <v>103.75</v>
      </c>
      <c r="L16" s="12">
        <v>3.28</v>
      </c>
      <c r="M16" s="12">
        <v>1189.34</v>
      </c>
      <c r="N16" s="119"/>
      <c r="O16" s="117"/>
      <c r="P16" s="128"/>
      <c r="Q16" s="128"/>
      <c r="R16" s="43"/>
      <c r="S16" s="43"/>
      <c r="T16" s="43"/>
      <c r="U16" s="43"/>
      <c r="V16" s="43"/>
      <c r="W16" s="43"/>
      <c r="X16" s="43"/>
      <c r="Y16" s="43"/>
      <c r="Z16" s="43"/>
    </row>
    <row r="17" spans="1:26" ht="12">
      <c r="A17" s="74" t="s">
        <v>453</v>
      </c>
      <c r="B17" s="10">
        <v>4106.436</v>
      </c>
      <c r="C17" s="11">
        <v>13</v>
      </c>
      <c r="D17" s="11">
        <v>262</v>
      </c>
      <c r="E17" s="11">
        <v>4279</v>
      </c>
      <c r="F17" s="11">
        <v>178260</v>
      </c>
      <c r="G17" s="11">
        <v>497031</v>
      </c>
      <c r="H17" s="12">
        <v>2.11</v>
      </c>
      <c r="I17" s="11">
        <v>254549</v>
      </c>
      <c r="J17" s="11">
        <v>242482</v>
      </c>
      <c r="K17" s="12">
        <v>104.98</v>
      </c>
      <c r="L17" s="12">
        <v>2.79</v>
      </c>
      <c r="M17" s="12">
        <v>121.04</v>
      </c>
      <c r="N17" s="119"/>
      <c r="O17" s="117"/>
      <c r="P17" s="128"/>
      <c r="Q17" s="128"/>
      <c r="R17" s="43"/>
      <c r="S17" s="43"/>
      <c r="T17" s="43"/>
      <c r="U17" s="43"/>
      <c r="V17" s="43"/>
      <c r="W17" s="43"/>
      <c r="X17" s="43"/>
      <c r="Y17" s="43"/>
      <c r="Z17" s="43"/>
    </row>
    <row r="18" spans="1:26" ht="12">
      <c r="A18" s="74" t="s">
        <v>454</v>
      </c>
      <c r="B18" s="10">
        <v>1290.8326</v>
      </c>
      <c r="C18" s="11">
        <v>20</v>
      </c>
      <c r="D18" s="11">
        <v>391</v>
      </c>
      <c r="E18" s="11">
        <v>6485</v>
      </c>
      <c r="F18" s="11">
        <v>241047</v>
      </c>
      <c r="G18" s="11">
        <v>686022</v>
      </c>
      <c r="H18" s="12">
        <v>2.91</v>
      </c>
      <c r="I18" s="11">
        <v>355578</v>
      </c>
      <c r="J18" s="11">
        <v>330444</v>
      </c>
      <c r="K18" s="12">
        <v>107.61</v>
      </c>
      <c r="L18" s="12">
        <v>2.85</v>
      </c>
      <c r="M18" s="12">
        <v>531.46</v>
      </c>
      <c r="N18" s="119"/>
      <c r="O18" s="117"/>
      <c r="P18" s="128"/>
      <c r="Q18" s="128"/>
      <c r="R18" s="43"/>
      <c r="S18" s="43"/>
      <c r="T18" s="43"/>
      <c r="U18" s="43"/>
      <c r="V18" s="43"/>
      <c r="W18" s="43"/>
      <c r="X18" s="43"/>
      <c r="Y18" s="43"/>
      <c r="Z18" s="43"/>
    </row>
    <row r="19" spans="1:26" ht="12">
      <c r="A19" s="74" t="s">
        <v>455</v>
      </c>
      <c r="B19" s="10">
        <v>1903.6367</v>
      </c>
      <c r="C19" s="11">
        <v>18</v>
      </c>
      <c r="D19" s="11">
        <v>357</v>
      </c>
      <c r="E19" s="11">
        <v>5379</v>
      </c>
      <c r="F19" s="11">
        <v>183224</v>
      </c>
      <c r="G19" s="11">
        <v>507068</v>
      </c>
      <c r="H19" s="12">
        <v>2.15</v>
      </c>
      <c r="I19" s="11">
        <v>263451</v>
      </c>
      <c r="J19" s="11">
        <v>243617</v>
      </c>
      <c r="K19" s="12">
        <v>108.14</v>
      </c>
      <c r="L19" s="12">
        <v>2.77</v>
      </c>
      <c r="M19" s="12">
        <v>266.37</v>
      </c>
      <c r="N19" s="119"/>
      <c r="O19" s="117"/>
      <c r="P19" s="128"/>
      <c r="Q19" s="128"/>
      <c r="R19" s="43"/>
      <c r="S19" s="43"/>
      <c r="T19" s="43"/>
      <c r="U19" s="43"/>
      <c r="V19" s="43"/>
      <c r="W19" s="43"/>
      <c r="X19" s="43"/>
      <c r="Y19" s="43"/>
      <c r="Z19" s="43"/>
    </row>
    <row r="20" spans="1:26" ht="12">
      <c r="A20" s="74" t="s">
        <v>456</v>
      </c>
      <c r="B20" s="10">
        <v>2775.6003</v>
      </c>
      <c r="C20" s="11">
        <v>33</v>
      </c>
      <c r="D20" s="11">
        <v>463</v>
      </c>
      <c r="E20" s="11">
        <v>7506</v>
      </c>
      <c r="F20" s="11">
        <v>287915</v>
      </c>
      <c r="G20" s="11">
        <v>825406</v>
      </c>
      <c r="H20" s="12">
        <v>3.5</v>
      </c>
      <c r="I20" s="11">
        <v>421534</v>
      </c>
      <c r="J20" s="11">
        <v>403872</v>
      </c>
      <c r="K20" s="12">
        <v>104.37</v>
      </c>
      <c r="L20" s="12">
        <v>2.87</v>
      </c>
      <c r="M20" s="12">
        <v>297.38</v>
      </c>
      <c r="N20" s="119"/>
      <c r="O20" s="117"/>
      <c r="P20" s="128"/>
      <c r="Q20" s="128"/>
      <c r="R20" s="43"/>
      <c r="S20" s="43"/>
      <c r="T20" s="43"/>
      <c r="U20" s="43"/>
      <c r="V20" s="43"/>
      <c r="W20" s="43"/>
      <c r="X20" s="43"/>
      <c r="Y20" s="43"/>
      <c r="Z20" s="43"/>
    </row>
    <row r="21" spans="1:26" ht="12">
      <c r="A21" s="74" t="s">
        <v>457</v>
      </c>
      <c r="B21" s="10">
        <v>3515.2526</v>
      </c>
      <c r="C21" s="11">
        <v>16</v>
      </c>
      <c r="D21" s="11">
        <v>147</v>
      </c>
      <c r="E21" s="11">
        <v>2712</v>
      </c>
      <c r="F21" s="11">
        <v>83037</v>
      </c>
      <c r="G21" s="11">
        <v>218919</v>
      </c>
      <c r="H21" s="12">
        <v>0.93</v>
      </c>
      <c r="I21" s="11">
        <v>112845</v>
      </c>
      <c r="J21" s="11">
        <v>106074</v>
      </c>
      <c r="K21" s="12">
        <v>106.38</v>
      </c>
      <c r="L21" s="12">
        <v>2.64</v>
      </c>
      <c r="M21" s="12">
        <v>62.28</v>
      </c>
      <c r="N21" s="119"/>
      <c r="O21" s="117"/>
      <c r="P21" s="128"/>
      <c r="Q21" s="128"/>
      <c r="R21" s="43"/>
      <c r="S21" s="43"/>
      <c r="T21" s="43"/>
      <c r="U21" s="43"/>
      <c r="V21" s="43"/>
      <c r="W21" s="43"/>
      <c r="X21" s="43"/>
      <c r="Y21" s="43"/>
      <c r="Z21" s="43"/>
    </row>
    <row r="22" spans="1:26" ht="12">
      <c r="A22" s="74" t="s">
        <v>458</v>
      </c>
      <c r="B22" s="10">
        <v>4628.5714</v>
      </c>
      <c r="C22" s="11">
        <v>13</v>
      </c>
      <c r="D22" s="11">
        <v>176</v>
      </c>
      <c r="E22" s="11">
        <v>3671</v>
      </c>
      <c r="F22" s="11">
        <v>126222</v>
      </c>
      <c r="G22" s="11">
        <v>327968</v>
      </c>
      <c r="H22" s="12">
        <v>1.39</v>
      </c>
      <c r="I22" s="11">
        <v>166258</v>
      </c>
      <c r="J22" s="11">
        <v>161710</v>
      </c>
      <c r="K22" s="12">
        <v>102.81</v>
      </c>
      <c r="L22" s="12">
        <v>2.6</v>
      </c>
      <c r="M22" s="12">
        <v>70.86</v>
      </c>
      <c r="N22" s="119"/>
      <c r="O22" s="117"/>
      <c r="P22" s="128"/>
      <c r="Q22" s="128"/>
      <c r="R22" s="43"/>
      <c r="S22" s="43"/>
      <c r="T22" s="43"/>
      <c r="U22" s="43"/>
      <c r="V22" s="43"/>
      <c r="W22" s="43"/>
      <c r="X22" s="43"/>
      <c r="Y22" s="43"/>
      <c r="Z22" s="43"/>
    </row>
    <row r="23" spans="1:26" ht="12">
      <c r="A23" s="74" t="s">
        <v>459</v>
      </c>
      <c r="B23" s="10">
        <v>126.8641</v>
      </c>
      <c r="C23" s="11">
        <v>6</v>
      </c>
      <c r="D23" s="11">
        <v>96</v>
      </c>
      <c r="E23" s="11">
        <v>1404</v>
      </c>
      <c r="F23" s="11">
        <v>40574</v>
      </c>
      <c r="G23" s="11">
        <v>104440</v>
      </c>
      <c r="H23" s="12">
        <v>0.44</v>
      </c>
      <c r="I23" s="11">
        <v>53807</v>
      </c>
      <c r="J23" s="11">
        <v>50633</v>
      </c>
      <c r="K23" s="12">
        <v>106.27</v>
      </c>
      <c r="L23" s="12">
        <v>2.57</v>
      </c>
      <c r="M23" s="12">
        <v>823.24</v>
      </c>
      <c r="N23" s="119"/>
      <c r="O23" s="117"/>
      <c r="P23" s="128"/>
      <c r="Q23" s="128"/>
      <c r="R23" s="43"/>
      <c r="S23" s="43"/>
      <c r="T23" s="43"/>
      <c r="U23" s="43"/>
      <c r="V23" s="43"/>
      <c r="W23" s="43"/>
      <c r="X23" s="43"/>
      <c r="Y23" s="43"/>
      <c r="Z23" s="43"/>
    </row>
    <row r="24" spans="1:26" ht="12">
      <c r="A24" s="74" t="s">
        <v>460</v>
      </c>
      <c r="B24" s="10">
        <v>132.7589</v>
      </c>
      <c r="C24" s="11">
        <v>7</v>
      </c>
      <c r="D24" s="11">
        <v>157</v>
      </c>
      <c r="E24" s="11">
        <v>3332</v>
      </c>
      <c r="F24" s="11">
        <v>153580</v>
      </c>
      <c r="G24" s="11">
        <v>370155</v>
      </c>
      <c r="H24" s="12">
        <v>1.57</v>
      </c>
      <c r="I24" s="11">
        <v>184978</v>
      </c>
      <c r="J24" s="11">
        <v>185177</v>
      </c>
      <c r="K24" s="12">
        <v>99.89</v>
      </c>
      <c r="L24" s="12">
        <v>2.41</v>
      </c>
      <c r="M24" s="12">
        <v>2788.17</v>
      </c>
      <c r="N24" s="119"/>
      <c r="O24" s="117"/>
      <c r="P24" s="128"/>
      <c r="Q24" s="128"/>
      <c r="R24" s="43"/>
      <c r="S24" s="43"/>
      <c r="T24" s="43"/>
      <c r="U24" s="43"/>
      <c r="V24" s="43"/>
      <c r="W24" s="43"/>
      <c r="X24" s="43"/>
      <c r="Y24" s="43"/>
      <c r="Z24" s="43"/>
    </row>
    <row r="25" spans="1:26" ht="12">
      <c r="A25" s="74" t="s">
        <v>461</v>
      </c>
      <c r="B25" s="10">
        <v>104.1526</v>
      </c>
      <c r="C25" s="11">
        <v>3</v>
      </c>
      <c r="D25" s="11">
        <v>122</v>
      </c>
      <c r="E25" s="11">
        <v>2230</v>
      </c>
      <c r="F25" s="11">
        <v>165639</v>
      </c>
      <c r="G25" s="11">
        <v>445635</v>
      </c>
      <c r="H25" s="12">
        <v>1.89</v>
      </c>
      <c r="I25" s="11">
        <v>219846</v>
      </c>
      <c r="J25" s="11">
        <v>225789</v>
      </c>
      <c r="K25" s="12">
        <v>97.37</v>
      </c>
      <c r="L25" s="12">
        <v>2.69</v>
      </c>
      <c r="M25" s="12">
        <v>4278.67</v>
      </c>
      <c r="N25" s="119"/>
      <c r="O25" s="117"/>
      <c r="P25" s="128"/>
      <c r="Q25" s="128"/>
      <c r="R25" s="43"/>
      <c r="S25" s="43"/>
      <c r="T25" s="43"/>
      <c r="U25" s="43"/>
      <c r="V25" s="43"/>
      <c r="W25" s="43"/>
      <c r="X25" s="43"/>
      <c r="Y25" s="43"/>
      <c r="Z25" s="43"/>
    </row>
    <row r="26" spans="1:26" ht="12">
      <c r="A26" s="74" t="s">
        <v>462</v>
      </c>
      <c r="B26" s="10">
        <v>60.0256</v>
      </c>
      <c r="C26" s="11">
        <v>2</v>
      </c>
      <c r="D26" s="11">
        <v>84</v>
      </c>
      <c r="E26" s="11">
        <v>1426</v>
      </c>
      <c r="F26" s="11">
        <v>99925</v>
      </c>
      <c r="G26" s="11">
        <v>268622</v>
      </c>
      <c r="H26" s="12">
        <v>1.14</v>
      </c>
      <c r="I26" s="11">
        <v>130416</v>
      </c>
      <c r="J26" s="11">
        <v>138206</v>
      </c>
      <c r="K26" s="12">
        <v>94.36</v>
      </c>
      <c r="L26" s="12">
        <v>2.69</v>
      </c>
      <c r="M26" s="12">
        <v>4475.12</v>
      </c>
      <c r="N26" s="119"/>
      <c r="O26" s="117"/>
      <c r="P26" s="128"/>
      <c r="Q26" s="128"/>
      <c r="R26" s="43"/>
      <c r="S26" s="43"/>
      <c r="T26" s="43"/>
      <c r="U26" s="43"/>
      <c r="V26" s="43"/>
      <c r="W26" s="43"/>
      <c r="X26" s="43"/>
      <c r="Y26" s="43"/>
      <c r="Z26" s="43"/>
    </row>
    <row r="27" spans="1:26" s="9" customFormat="1" ht="12" customHeight="1">
      <c r="A27" s="74" t="s">
        <v>463</v>
      </c>
      <c r="B27" s="40">
        <v>180.456</v>
      </c>
      <c r="C27" s="41">
        <v>10</v>
      </c>
      <c r="D27" s="41">
        <v>59</v>
      </c>
      <c r="E27" s="41">
        <v>913</v>
      </c>
      <c r="F27" s="41">
        <v>43676</v>
      </c>
      <c r="G27" s="41">
        <v>152329</v>
      </c>
      <c r="H27" s="42">
        <v>0.65</v>
      </c>
      <c r="I27" s="41">
        <v>76942</v>
      </c>
      <c r="J27" s="41">
        <v>75387</v>
      </c>
      <c r="K27" s="42">
        <v>102.06</v>
      </c>
      <c r="L27" s="42">
        <v>3.49</v>
      </c>
      <c r="M27" s="42">
        <v>844.13</v>
      </c>
      <c r="N27" s="120"/>
      <c r="O27" s="117"/>
      <c r="P27" s="128"/>
      <c r="Q27" s="128"/>
      <c r="R27" s="8"/>
      <c r="S27" s="8"/>
      <c r="T27" s="8"/>
      <c r="U27" s="8"/>
      <c r="V27" s="8"/>
      <c r="W27" s="8"/>
      <c r="X27" s="8"/>
      <c r="Y27" s="8"/>
      <c r="Z27" s="8"/>
    </row>
    <row r="28" spans="1:26" s="9" customFormat="1" ht="12" customHeight="1">
      <c r="A28" s="64" t="s">
        <v>464</v>
      </c>
      <c r="B28" s="10">
        <v>151.656</v>
      </c>
      <c r="C28" s="11">
        <v>6</v>
      </c>
      <c r="D28" s="11">
        <v>37</v>
      </c>
      <c r="E28" s="11">
        <v>776</v>
      </c>
      <c r="F28" s="11">
        <v>40616</v>
      </c>
      <c r="G28" s="11">
        <v>139273</v>
      </c>
      <c r="H28" s="12">
        <v>0.59</v>
      </c>
      <c r="I28" s="11">
        <v>69494</v>
      </c>
      <c r="J28" s="11">
        <v>69779</v>
      </c>
      <c r="K28" s="12">
        <v>99.59</v>
      </c>
      <c r="L28" s="12">
        <v>3.43</v>
      </c>
      <c r="M28" s="12">
        <v>918.35</v>
      </c>
      <c r="N28" s="120"/>
      <c r="O28" s="117"/>
      <c r="P28" s="128"/>
      <c r="Q28" s="128"/>
      <c r="R28" s="8"/>
      <c r="S28" s="8"/>
      <c r="T28" s="8"/>
      <c r="U28" s="8"/>
      <c r="V28" s="8"/>
      <c r="W28" s="8"/>
      <c r="X28" s="8"/>
      <c r="Y28" s="8"/>
      <c r="Z28" s="8"/>
    </row>
    <row r="29" spans="1:26" s="9" customFormat="1" ht="12" customHeight="1">
      <c r="A29" s="64" t="s">
        <v>465</v>
      </c>
      <c r="B29" s="10">
        <v>28.8</v>
      </c>
      <c r="C29" s="11">
        <v>4</v>
      </c>
      <c r="D29" s="11">
        <v>22</v>
      </c>
      <c r="E29" s="11">
        <v>137</v>
      </c>
      <c r="F29" s="11">
        <v>3060</v>
      </c>
      <c r="G29" s="11">
        <v>13056</v>
      </c>
      <c r="H29" s="12">
        <v>0.06</v>
      </c>
      <c r="I29" s="11">
        <v>7448</v>
      </c>
      <c r="J29" s="11">
        <v>5608</v>
      </c>
      <c r="K29" s="12">
        <v>132.81</v>
      </c>
      <c r="L29" s="12">
        <v>4.27</v>
      </c>
      <c r="M29" s="12">
        <v>453.33</v>
      </c>
      <c r="N29" s="120"/>
      <c r="O29" s="117"/>
      <c r="P29" s="128"/>
      <c r="Q29" s="128"/>
      <c r="R29" s="8"/>
      <c r="S29" s="8"/>
      <c r="T29" s="8"/>
      <c r="U29" s="8"/>
      <c r="V29" s="8"/>
      <c r="W29" s="8"/>
      <c r="X29" s="8"/>
      <c r="Y29" s="8"/>
      <c r="Z29" s="8"/>
    </row>
    <row r="30" spans="1:26" s="9" customFormat="1" ht="12" customHeight="1">
      <c r="A30" s="91" t="s">
        <v>362</v>
      </c>
      <c r="B30" s="92">
        <v>2.38</v>
      </c>
      <c r="C30" s="93">
        <v>0</v>
      </c>
      <c r="D30" s="93">
        <v>0</v>
      </c>
      <c r="E30" s="93">
        <v>0</v>
      </c>
      <c r="F30" s="93">
        <v>0</v>
      </c>
      <c r="G30" s="93">
        <v>0</v>
      </c>
      <c r="H30" s="93">
        <v>0</v>
      </c>
      <c r="I30" s="93">
        <v>0</v>
      </c>
      <c r="J30" s="93">
        <v>0</v>
      </c>
      <c r="K30" s="93" t="s">
        <v>637</v>
      </c>
      <c r="L30" s="93" t="s">
        <v>637</v>
      </c>
      <c r="M30" s="93">
        <v>0</v>
      </c>
      <c r="N30" s="8"/>
      <c r="O30" s="8"/>
      <c r="P30" s="8"/>
      <c r="Q30" s="8"/>
      <c r="R30" s="8"/>
      <c r="S30" s="8"/>
      <c r="T30" s="8"/>
      <c r="U30" s="8"/>
      <c r="V30" s="8"/>
      <c r="W30" s="8"/>
      <c r="X30" s="8"/>
      <c r="Y30" s="8"/>
      <c r="Z30" s="8"/>
    </row>
    <row r="31" spans="1:26" s="9" customFormat="1" ht="12" customHeight="1" thickBot="1">
      <c r="A31" s="91" t="s">
        <v>363</v>
      </c>
      <c r="B31" s="92">
        <v>0.5045</v>
      </c>
      <c r="C31" s="93">
        <v>0</v>
      </c>
      <c r="D31" s="93">
        <v>0</v>
      </c>
      <c r="E31" s="93">
        <v>0</v>
      </c>
      <c r="F31" s="93">
        <v>0</v>
      </c>
      <c r="G31" s="93">
        <v>0</v>
      </c>
      <c r="H31" s="93">
        <v>0</v>
      </c>
      <c r="I31" s="93">
        <v>0</v>
      </c>
      <c r="J31" s="93">
        <v>0</v>
      </c>
      <c r="K31" s="93" t="s">
        <v>637</v>
      </c>
      <c r="L31" s="93" t="s">
        <v>637</v>
      </c>
      <c r="M31" s="93">
        <v>0</v>
      </c>
      <c r="N31" s="8"/>
      <c r="O31" s="8"/>
      <c r="P31" s="8"/>
      <c r="Q31" s="8"/>
      <c r="R31" s="8"/>
      <c r="S31" s="8"/>
      <c r="T31" s="8"/>
      <c r="U31" s="8"/>
      <c r="V31" s="8"/>
      <c r="W31" s="8"/>
      <c r="X31" s="8"/>
      <c r="Y31" s="8"/>
      <c r="Z31" s="8"/>
    </row>
    <row r="32" spans="1:26" s="9" customFormat="1" ht="15" customHeight="1" thickTop="1">
      <c r="A32" s="150" t="s">
        <v>607</v>
      </c>
      <c r="B32" s="151"/>
      <c r="C32" s="151"/>
      <c r="D32" s="151"/>
      <c r="E32" s="151"/>
      <c r="F32" s="151"/>
      <c r="G32" s="151"/>
      <c r="H32" s="151"/>
      <c r="I32" s="151"/>
      <c r="J32" s="151"/>
      <c r="K32" s="151"/>
      <c r="L32" s="151"/>
      <c r="M32" s="151"/>
      <c r="N32" s="8"/>
      <c r="O32" s="8"/>
      <c r="P32" s="8"/>
      <c r="Q32" s="8"/>
      <c r="R32" s="8"/>
      <c r="S32" s="8"/>
      <c r="T32" s="8"/>
      <c r="U32" s="8"/>
      <c r="V32" s="8"/>
      <c r="W32" s="8"/>
      <c r="X32" s="8"/>
      <c r="Y32" s="8"/>
      <c r="Z32" s="8"/>
    </row>
    <row r="33" spans="1:26" ht="12">
      <c r="A33" s="66" t="s">
        <v>131</v>
      </c>
      <c r="B33" s="30">
        <f>SUM(B$6:B$8,B$24:B$25,B$13:B$14)</f>
        <v>7353.3939</v>
      </c>
      <c r="C33" s="31">
        <f>SUM(C$6:C$8,C$24:C$25,C$13:C$14)</f>
        <v>89</v>
      </c>
      <c r="D33" s="31">
        <f>SUM(D$6:D$8,D$24:D$25,D$13:D$14)</f>
        <v>2696</v>
      </c>
      <c r="E33" s="31">
        <f>SUM(E$6:E$7,E$24:E$25,E$12:E$14)</f>
        <v>103833</v>
      </c>
      <c r="F33" s="31">
        <f>SUM(F$6:F$8,F$24:F$25,F$13:F$14)</f>
        <v>4109742</v>
      </c>
      <c r="G33" s="32">
        <f>SUM(G$6:G$8,G$24:G$25,G$13:G$14)</f>
        <v>10713182</v>
      </c>
      <c r="H33" s="33">
        <f>G33/G53*100</f>
        <v>45.7113259972019</v>
      </c>
      <c r="I33" s="31">
        <f>SUM(I$6:I$8,I$24:I$25,I$13:I$14)</f>
        <v>5251652</v>
      </c>
      <c r="J33" s="31">
        <f>SUM(J$6:J$8,J$24:J$25,J$13:J$14)</f>
        <v>5461530</v>
      </c>
      <c r="K33" s="33">
        <f>I33/J33*100</f>
        <v>96.15715742658193</v>
      </c>
      <c r="L33" s="33">
        <f>G33/F33</f>
        <v>2.6067772624169594</v>
      </c>
      <c r="M33" s="33">
        <f>G33/B33</f>
        <v>1456.9030498964567</v>
      </c>
      <c r="N33" s="43"/>
      <c r="O33" s="43"/>
      <c r="P33" s="43"/>
      <c r="Q33" s="43"/>
      <c r="R33" s="43"/>
      <c r="S33" s="43"/>
      <c r="T33" s="43"/>
      <c r="U33" s="43"/>
      <c r="V33" s="43"/>
      <c r="W33" s="43"/>
      <c r="X33" s="43"/>
      <c r="Y33" s="43"/>
      <c r="Z33" s="43"/>
    </row>
    <row r="34" spans="1:26" ht="12">
      <c r="A34" s="67" t="s">
        <v>133</v>
      </c>
      <c r="B34" s="30">
        <f>SUM(B$9,B$15:B$18)</f>
        <v>10506.876299999998</v>
      </c>
      <c r="C34" s="31">
        <f>SUM(C$9,C$15:C$18)</f>
        <v>106</v>
      </c>
      <c r="D34" s="31">
        <f>SUM(D$9,D$15:D$18)</f>
        <v>2142</v>
      </c>
      <c r="E34" s="31">
        <f>SUM(E$8,E$15:E$18)</f>
        <v>36530</v>
      </c>
      <c r="F34" s="31">
        <f>SUM(F$9,F$15:F$18)</f>
        <v>1970949</v>
      </c>
      <c r="G34" s="32">
        <f>SUM(G$9,G$15:G$18)</f>
        <v>5813634</v>
      </c>
      <c r="H34" s="33">
        <f>G34/G53*100</f>
        <v>24.805787767109422</v>
      </c>
      <c r="I34" s="31">
        <f>SUM(I$9,I$15:I$18)</f>
        <v>2924084</v>
      </c>
      <c r="J34" s="31">
        <f>SUM(J$9,J$15:J$18)</f>
        <v>2889550</v>
      </c>
      <c r="K34" s="33">
        <f>I34/J34*100</f>
        <v>101.19513419044488</v>
      </c>
      <c r="L34" s="33">
        <f>G34/F34</f>
        <v>2.94966232002959</v>
      </c>
      <c r="M34" s="33">
        <f>G34/B34</f>
        <v>553.3170691273867</v>
      </c>
      <c r="N34" s="43"/>
      <c r="O34" s="43"/>
      <c r="P34" s="43"/>
      <c r="Q34" s="43"/>
      <c r="R34" s="43"/>
      <c r="S34" s="43"/>
      <c r="T34" s="43"/>
      <c r="U34" s="43"/>
      <c r="V34" s="43"/>
      <c r="W34" s="43"/>
      <c r="X34" s="43"/>
      <c r="Y34" s="43"/>
      <c r="Z34" s="43"/>
    </row>
    <row r="35" spans="1:26" ht="12">
      <c r="A35" s="67" t="s">
        <v>132</v>
      </c>
      <c r="B35" s="30">
        <f>SUM(B$26,B$10:B$11,B$19:B$20,B$23)</f>
        <v>10009.632200000002</v>
      </c>
      <c r="C35" s="31">
        <f>SUM(C$26,C$10:C$11,C$19:C$20,C$23)</f>
        <v>134</v>
      </c>
      <c r="D35" s="31">
        <f>SUM(D$26,D$10:D$11,D$19:D$20,D$23)</f>
        <v>2540</v>
      </c>
      <c r="E35" s="31">
        <f>SUM(E$26,E$9:E$10,E$19:E$20,E$23)</f>
        <v>37899</v>
      </c>
      <c r="F35" s="31">
        <f>SUM(F$26,F$10:F$11,F$19:F$20,F$23)</f>
        <v>2400851</v>
      </c>
      <c r="G35" s="32">
        <f>SUM(G$26,G$10:G$11,G$19:G$20,G$23)</f>
        <v>6362900</v>
      </c>
      <c r="H35" s="33">
        <f>G35/G53*100</f>
        <v>27.14941239564454</v>
      </c>
      <c r="I35" s="31">
        <f>SUM(I$26,I$10:I$11,I$19:I$20,I$23)</f>
        <v>3181132</v>
      </c>
      <c r="J35" s="31">
        <f>SUM(J$26,J$10:J$11,J$19:J$20,J$23)</f>
        <v>3181768</v>
      </c>
      <c r="K35" s="33">
        <f>I35/J35*100</f>
        <v>99.98001111331814</v>
      </c>
      <c r="L35" s="33">
        <f>G35/F35</f>
        <v>2.6502685922616607</v>
      </c>
      <c r="M35" s="33">
        <f>G35/B35</f>
        <v>635.6777025233753</v>
      </c>
      <c r="N35" s="43"/>
      <c r="O35" s="43"/>
      <c r="P35" s="43"/>
      <c r="Q35" s="43"/>
      <c r="R35" s="43"/>
      <c r="S35" s="43"/>
      <c r="T35" s="43"/>
      <c r="U35" s="43"/>
      <c r="V35" s="43"/>
      <c r="W35" s="43"/>
      <c r="X35" s="43"/>
      <c r="Y35" s="43"/>
      <c r="Z35" s="43"/>
    </row>
    <row r="36" spans="1:26" ht="12">
      <c r="A36" s="67" t="s">
        <v>135</v>
      </c>
      <c r="B36" s="34">
        <f aca="true" t="shared" si="0" ref="B36:G36">SUM(B$21:B$22)</f>
        <v>8143.824</v>
      </c>
      <c r="C36" s="35">
        <f t="shared" si="0"/>
        <v>29</v>
      </c>
      <c r="D36" s="35">
        <f t="shared" si="0"/>
        <v>323</v>
      </c>
      <c r="E36" s="35">
        <f t="shared" si="0"/>
        <v>6383</v>
      </c>
      <c r="F36" s="35">
        <f t="shared" si="0"/>
        <v>209259</v>
      </c>
      <c r="G36" s="36">
        <f t="shared" si="0"/>
        <v>546887</v>
      </c>
      <c r="H36" s="33">
        <f>G36/G53*100</f>
        <v>2.3334738400441397</v>
      </c>
      <c r="I36" s="35">
        <f>SUM(I$21:I$22)</f>
        <v>279103</v>
      </c>
      <c r="J36" s="35">
        <f>SUM(J$21:J$22)</f>
        <v>267784</v>
      </c>
      <c r="K36" s="33">
        <f>I36/J36*100</f>
        <v>104.2269142293789</v>
      </c>
      <c r="L36" s="33">
        <f>G36/F36</f>
        <v>2.6134455387820834</v>
      </c>
      <c r="M36" s="33">
        <f>G36/B36</f>
        <v>67.15358779855754</v>
      </c>
      <c r="N36" s="43"/>
      <c r="O36" s="43"/>
      <c r="P36" s="43"/>
      <c r="Q36" s="43"/>
      <c r="R36" s="43"/>
      <c r="S36" s="43"/>
      <c r="T36" s="43"/>
      <c r="U36" s="43"/>
      <c r="V36" s="43"/>
      <c r="W36" s="43"/>
      <c r="X36" s="43"/>
      <c r="Y36" s="43"/>
      <c r="Z36" s="43"/>
    </row>
    <row r="37" spans="1:26" ht="12">
      <c r="A37" s="14" t="s">
        <v>588</v>
      </c>
      <c r="B37" s="43"/>
      <c r="C37" s="43"/>
      <c r="D37" s="43"/>
      <c r="E37" s="43"/>
      <c r="F37" s="43"/>
      <c r="G37" s="43"/>
      <c r="H37" s="43"/>
      <c r="I37" s="43"/>
      <c r="J37" s="43"/>
      <c r="K37" s="43"/>
      <c r="L37" s="43"/>
      <c r="M37" s="43"/>
      <c r="N37" s="43"/>
      <c r="O37" s="43"/>
      <c r="P37" s="43"/>
      <c r="Q37" s="43"/>
      <c r="R37" s="43"/>
      <c r="S37" s="43"/>
      <c r="T37" s="43"/>
      <c r="U37" s="43"/>
      <c r="V37" s="43"/>
      <c r="W37" s="43"/>
      <c r="X37" s="43"/>
      <c r="Y37" s="43"/>
      <c r="Z37" s="43"/>
    </row>
    <row r="38" spans="1:26" ht="12">
      <c r="A38" s="14" t="s">
        <v>468</v>
      </c>
      <c r="B38" s="43"/>
      <c r="C38" s="43"/>
      <c r="D38" s="43"/>
      <c r="E38" s="43"/>
      <c r="F38" s="43"/>
      <c r="G38" s="43"/>
      <c r="H38" s="43"/>
      <c r="I38" s="43"/>
      <c r="J38" s="43"/>
      <c r="K38" s="43"/>
      <c r="L38" s="43"/>
      <c r="M38" s="43"/>
      <c r="N38" s="43"/>
      <c r="O38" s="43"/>
      <c r="P38" s="43"/>
      <c r="Q38" s="43"/>
      <c r="R38" s="43"/>
      <c r="S38" s="43"/>
      <c r="T38" s="43"/>
      <c r="U38" s="43"/>
      <c r="V38" s="43"/>
      <c r="W38" s="43"/>
      <c r="X38" s="43"/>
      <c r="Y38" s="43"/>
      <c r="Z38" s="43"/>
    </row>
    <row r="39" spans="1:26" ht="12">
      <c r="A39" s="14" t="s">
        <v>469</v>
      </c>
      <c r="B39" s="43"/>
      <c r="C39" s="43"/>
      <c r="D39" s="43"/>
      <c r="E39" s="43"/>
      <c r="F39" s="43"/>
      <c r="G39" s="43"/>
      <c r="H39" s="43"/>
      <c r="I39" s="43"/>
      <c r="J39" s="43"/>
      <c r="K39" s="43"/>
      <c r="L39" s="43"/>
      <c r="M39" s="43"/>
      <c r="N39" s="43"/>
      <c r="O39" s="43"/>
      <c r="P39" s="43"/>
      <c r="Q39" s="43"/>
      <c r="R39" s="43"/>
      <c r="S39" s="43"/>
      <c r="T39" s="43"/>
      <c r="U39" s="43"/>
      <c r="V39" s="43"/>
      <c r="W39" s="43"/>
      <c r="X39" s="43"/>
      <c r="Y39" s="43"/>
      <c r="Z39" s="43"/>
    </row>
    <row r="40" spans="1:26" ht="12">
      <c r="A40" s="14" t="s">
        <v>230</v>
      </c>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spans="1:26" ht="12">
      <c r="A41" s="80" t="s">
        <v>233</v>
      </c>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spans="1:26" ht="12">
      <c r="A42" s="80" t="s">
        <v>284</v>
      </c>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spans="1:26" ht="12">
      <c r="A43" s="80" t="s">
        <v>438</v>
      </c>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spans="1:26" ht="12">
      <c r="A44" s="80" t="s">
        <v>475</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26" ht="12">
      <c r="A45" s="108" t="s">
        <v>592</v>
      </c>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spans="1:41" s="113" customFormat="1" ht="12">
      <c r="A46" s="97" t="s">
        <v>603</v>
      </c>
      <c r="B46" s="111"/>
      <c r="C46" s="111"/>
      <c r="D46" s="111"/>
      <c r="E46" s="111"/>
      <c r="F46" s="111"/>
      <c r="G46" s="111"/>
      <c r="H46" s="111"/>
      <c r="I46" s="111"/>
      <c r="J46" s="111"/>
      <c r="K46" s="111"/>
      <c r="L46" s="111"/>
      <c r="M46" s="111"/>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row>
    <row r="47" spans="1:41" s="113" customFormat="1" ht="12">
      <c r="A47" s="97" t="s">
        <v>630</v>
      </c>
      <c r="B47" s="111"/>
      <c r="C47" s="111"/>
      <c r="D47" s="111"/>
      <c r="E47" s="111"/>
      <c r="F47" s="111"/>
      <c r="G47" s="111"/>
      <c r="H47" s="111"/>
      <c r="I47" s="111"/>
      <c r="J47" s="111"/>
      <c r="K47" s="111"/>
      <c r="L47" s="111"/>
      <c r="M47" s="111"/>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row>
    <row r="48" spans="1:41" s="113" customFormat="1" ht="12">
      <c r="A48" s="97" t="s">
        <v>616</v>
      </c>
      <c r="B48" s="111"/>
      <c r="C48" s="111"/>
      <c r="D48" s="111"/>
      <c r="E48" s="111"/>
      <c r="F48" s="111"/>
      <c r="G48" s="111"/>
      <c r="H48" s="111"/>
      <c r="I48" s="111"/>
      <c r="J48" s="111"/>
      <c r="K48" s="111"/>
      <c r="L48" s="111"/>
      <c r="M48" s="111"/>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row>
    <row r="49" spans="1:41" s="113" customFormat="1" ht="12">
      <c r="A49" s="97" t="s">
        <v>628</v>
      </c>
      <c r="B49" s="111"/>
      <c r="C49" s="111"/>
      <c r="D49" s="111"/>
      <c r="E49" s="111"/>
      <c r="F49" s="111"/>
      <c r="G49" s="111"/>
      <c r="H49" s="111"/>
      <c r="I49" s="111"/>
      <c r="J49" s="111"/>
      <c r="K49" s="111"/>
      <c r="L49" s="111"/>
      <c r="M49" s="111"/>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row>
    <row r="50" spans="1:13" ht="12">
      <c r="A50" s="152" t="s">
        <v>231</v>
      </c>
      <c r="B50" s="153"/>
      <c r="C50" s="153"/>
      <c r="D50" s="153"/>
      <c r="E50" s="153"/>
      <c r="F50" s="153"/>
      <c r="G50" s="153"/>
      <c r="H50" s="153"/>
      <c r="I50" s="153"/>
      <c r="J50" s="153"/>
      <c r="K50" s="153"/>
      <c r="L50" s="153"/>
      <c r="M50" s="153"/>
    </row>
    <row r="51" spans="1:13" ht="12">
      <c r="A51" s="76" t="s">
        <v>139</v>
      </c>
      <c r="B51" s="43"/>
      <c r="C51" s="43"/>
      <c r="D51" s="43"/>
      <c r="F51" s="43"/>
      <c r="G51" s="43"/>
      <c r="H51" s="43"/>
      <c r="I51" s="43"/>
      <c r="J51" s="43"/>
      <c r="K51" s="43"/>
      <c r="L51" s="43"/>
      <c r="M51" s="43"/>
    </row>
    <row r="52" ht="12">
      <c r="A52" s="82"/>
    </row>
    <row r="53" spans="5:7" ht="12" customHeight="1" hidden="1">
      <c r="E53" s="43">
        <f>E5-SUM(E12,E27,E6:E11,E30:E31)</f>
        <v>0</v>
      </c>
      <c r="G53" s="43">
        <f>SUM(G33:G36)</f>
        <v>23436603</v>
      </c>
    </row>
    <row r="54" spans="1:13" ht="12" customHeight="1" hidden="1">
      <c r="A54" s="82" t="s">
        <v>429</v>
      </c>
      <c r="B54" s="43">
        <f aca="true" t="shared" si="1" ref="B54:J54">B5-SUM(B12,B27,B6:B11,B30:B31)</f>
        <v>0</v>
      </c>
      <c r="C54" s="43">
        <f t="shared" si="1"/>
        <v>0</v>
      </c>
      <c r="D54" s="43">
        <f>D5-SUM(D12,D27,D6:D11,D30:D31)</f>
        <v>0</v>
      </c>
      <c r="E54" s="43">
        <f>E5-SUM(E12,E27,E6:E11,E30:E31)</f>
        <v>0</v>
      </c>
      <c r="F54" s="43">
        <f t="shared" si="1"/>
        <v>0</v>
      </c>
      <c r="G54" s="43">
        <f t="shared" si="1"/>
        <v>0</v>
      </c>
      <c r="H54" s="126">
        <f t="shared" si="1"/>
        <v>-0.010000000000005116</v>
      </c>
      <c r="I54" s="43">
        <f t="shared" si="1"/>
        <v>0</v>
      </c>
      <c r="J54" s="43">
        <f t="shared" si="1"/>
        <v>0</v>
      </c>
      <c r="K54" s="43"/>
      <c r="L54" s="43"/>
      <c r="M54" s="43"/>
    </row>
    <row r="55" spans="1:13" s="83" customFormat="1" ht="12" customHeight="1" hidden="1">
      <c r="A55" s="98" t="s">
        <v>430</v>
      </c>
      <c r="B55" s="85">
        <f aca="true" t="shared" si="2" ref="B55:J55">B12-SUM(B13:B26)</f>
        <v>0</v>
      </c>
      <c r="C55" s="85">
        <f t="shared" si="2"/>
        <v>0</v>
      </c>
      <c r="D55" s="85">
        <f t="shared" si="2"/>
        <v>0</v>
      </c>
      <c r="E55" s="85">
        <f>E12-SUM(E13:E26)</f>
        <v>0</v>
      </c>
      <c r="F55" s="85">
        <f t="shared" si="2"/>
        <v>0</v>
      </c>
      <c r="G55" s="85">
        <f t="shared" si="2"/>
        <v>0</v>
      </c>
      <c r="H55" s="87">
        <f>H12-SUM(H13:H26)</f>
        <v>-0.010000000000001563</v>
      </c>
      <c r="I55" s="85">
        <f t="shared" si="2"/>
        <v>0</v>
      </c>
      <c r="J55" s="85">
        <f t="shared" si="2"/>
        <v>0</v>
      </c>
      <c r="K55" s="85"/>
      <c r="L55" s="85"/>
      <c r="M55" s="85"/>
    </row>
    <row r="56" spans="1:13" ht="12" customHeight="1" hidden="1">
      <c r="A56" s="82" t="s">
        <v>431</v>
      </c>
      <c r="B56" s="43">
        <f aca="true" t="shared" si="3" ref="B56:H56">B27-SUM(B28:B29)</f>
        <v>0</v>
      </c>
      <c r="C56" s="43">
        <f t="shared" si="3"/>
        <v>0</v>
      </c>
      <c r="D56" s="43">
        <f t="shared" si="3"/>
        <v>0</v>
      </c>
      <c r="E56" s="43">
        <f>E27-SUM(E28:E29)</f>
        <v>0</v>
      </c>
      <c r="F56" s="43">
        <f t="shared" si="3"/>
        <v>0</v>
      </c>
      <c r="G56" s="43">
        <f t="shared" si="3"/>
        <v>0</v>
      </c>
      <c r="H56" s="128">
        <f t="shared" si="3"/>
        <v>0</v>
      </c>
      <c r="I56" s="43">
        <f>I27-SUM(I28:I29)</f>
        <v>0</v>
      </c>
      <c r="J56" s="43">
        <f>J27-SUM(J28:J29)</f>
        <v>0</v>
      </c>
      <c r="K56" s="43"/>
      <c r="L56" s="43"/>
      <c r="M56" s="43"/>
    </row>
    <row r="57" spans="1:13" ht="12" customHeight="1" hidden="1">
      <c r="A57" s="82" t="s">
        <v>432</v>
      </c>
      <c r="B57" s="43">
        <f>B5-'年月monthly'!B247</f>
        <v>0</v>
      </c>
      <c r="C57" s="43">
        <f>C5-'年月monthly'!C247</f>
        <v>0</v>
      </c>
      <c r="D57" s="43">
        <f>D5-'年月monthly'!D247</f>
        <v>0</v>
      </c>
      <c r="E57" s="43">
        <f>E5-'年月monthly'!E247</f>
        <v>0</v>
      </c>
      <c r="F57" s="43">
        <f>F5-'年月monthly'!F247</f>
        <v>0</v>
      </c>
      <c r="G57" s="43">
        <f>G5-'年月monthly'!G247</f>
        <v>0</v>
      </c>
      <c r="H57" s="43"/>
      <c r="I57" s="43">
        <f>I5-'年月monthly'!I247</f>
        <v>0</v>
      </c>
      <c r="J57" s="43">
        <f>J5-'年月monthly'!J247</f>
        <v>0</v>
      </c>
      <c r="K57" s="43">
        <f>K5-'年月monthly'!K247</f>
        <v>0</v>
      </c>
      <c r="L57" s="43">
        <f>L5-'年月monthly'!L247</f>
        <v>0</v>
      </c>
      <c r="M57" s="43">
        <f>M5-'年月monthly'!M247</f>
        <v>0</v>
      </c>
    </row>
    <row r="58" spans="2:13" ht="12">
      <c r="B58" s="89"/>
      <c r="C58" s="89"/>
      <c r="D58" s="89"/>
      <c r="E58" s="88"/>
      <c r="F58" s="89"/>
      <c r="G58" s="89"/>
      <c r="H58" s="89"/>
      <c r="I58" s="89"/>
      <c r="J58" s="89"/>
      <c r="K58" s="89"/>
      <c r="L58" s="89"/>
      <c r="M58" s="89"/>
    </row>
    <row r="59" spans="2:13" ht="12">
      <c r="B59" s="88"/>
      <c r="C59" s="88"/>
      <c r="D59" s="88"/>
      <c r="E59" s="88"/>
      <c r="F59" s="88"/>
      <c r="G59" s="88"/>
      <c r="H59" s="88"/>
      <c r="I59" s="88"/>
      <c r="J59" s="88"/>
      <c r="K59" s="88"/>
      <c r="L59" s="88"/>
      <c r="M59" s="88"/>
    </row>
    <row r="60" spans="2:13" ht="12">
      <c r="B60" s="88"/>
      <c r="C60" s="88"/>
      <c r="D60" s="88"/>
      <c r="E60" s="88"/>
      <c r="F60" s="88"/>
      <c r="G60" s="88"/>
      <c r="H60" s="88"/>
      <c r="I60" s="88"/>
      <c r="J60" s="88"/>
      <c r="K60" s="88"/>
      <c r="L60" s="88"/>
      <c r="M60" s="88"/>
    </row>
    <row r="61" spans="2:13" ht="12">
      <c r="B61" s="88"/>
      <c r="C61" s="88"/>
      <c r="D61" s="88"/>
      <c r="F61" s="88"/>
      <c r="G61" s="88"/>
      <c r="H61" s="88"/>
      <c r="I61" s="88"/>
      <c r="J61" s="88"/>
      <c r="K61" s="88"/>
      <c r="L61" s="88"/>
      <c r="M61" s="88"/>
    </row>
  </sheetData>
  <sheetProtection/>
  <mergeCells count="4">
    <mergeCell ref="A1:M1"/>
    <mergeCell ref="A2:M2"/>
    <mergeCell ref="A32:M32"/>
    <mergeCell ref="A50:M50"/>
  </mergeCells>
  <conditionalFormatting sqref="B54:M57">
    <cfRule type="cellIs" priority="2" dxfId="20" operator="notEqual" stopIfTrue="1">
      <formula>0</formula>
    </cfRule>
  </conditionalFormatting>
  <conditionalFormatting sqref="E53">
    <cfRule type="cellIs" priority="1" dxfId="20" operator="notEqual" stopIfTrue="1">
      <formula>0</formula>
    </cfRule>
  </conditionalFormatting>
  <printOptions/>
  <pageMargins left="0.3937007874015748" right="0.3937007874015748" top="0.984251968503937" bottom="0.984251968503937" header="0.5118110236220472" footer="0.5118110236220472"/>
  <pageSetup fitToHeight="1" fitToWidth="1" horizontalDpi="1200" verticalDpi="1200" orientation="landscape" paperSize="9" scale="96"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O60"/>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2" sqref="A2:M2"/>
    </sheetView>
  </sheetViews>
  <sheetFormatPr defaultColWidth="9.33203125" defaultRowHeight="12"/>
  <cols>
    <col min="1" max="1" width="23.66015625" style="44" customWidth="1"/>
    <col min="2" max="2" width="13.16015625" style="44" customWidth="1"/>
    <col min="3" max="3" width="14.5" style="44" customWidth="1"/>
    <col min="4" max="4" width="9" style="44" customWidth="1"/>
    <col min="5" max="5" width="9.83203125" style="44" customWidth="1"/>
    <col min="6" max="6" width="10.33203125" style="44" customWidth="1"/>
    <col min="7" max="7" width="12" style="44" customWidth="1"/>
    <col min="8" max="8" width="10.66015625" style="44" customWidth="1"/>
    <col min="9" max="10" width="11.16015625" style="44" customWidth="1"/>
    <col min="11" max="11" width="10.66015625" style="44" customWidth="1"/>
    <col min="12" max="12" width="12.66015625" style="44" customWidth="1"/>
    <col min="13" max="13" width="15.5" style="44" customWidth="1"/>
    <col min="14" max="15" width="11" style="44" customWidth="1"/>
    <col min="16" max="16384" width="9.33203125" style="44" customWidth="1"/>
  </cols>
  <sheetData>
    <row r="1" spans="1:13" s="69" customFormat="1" ht="24.75" customHeight="1">
      <c r="A1" s="147" t="s">
        <v>358</v>
      </c>
      <c r="B1" s="147"/>
      <c r="C1" s="147"/>
      <c r="D1" s="147"/>
      <c r="E1" s="147"/>
      <c r="F1" s="147"/>
      <c r="G1" s="147"/>
      <c r="H1" s="147"/>
      <c r="I1" s="147"/>
      <c r="J1" s="147"/>
      <c r="K1" s="147"/>
      <c r="L1" s="147"/>
      <c r="M1" s="147"/>
    </row>
    <row r="2" spans="1:13" s="94" customFormat="1" ht="12" customHeight="1">
      <c r="A2" s="148" t="s">
        <v>626</v>
      </c>
      <c r="B2" s="149"/>
      <c r="C2" s="149"/>
      <c r="D2" s="149"/>
      <c r="E2" s="149"/>
      <c r="F2" s="149"/>
      <c r="G2" s="149"/>
      <c r="H2" s="149"/>
      <c r="I2" s="149"/>
      <c r="J2" s="149"/>
      <c r="K2" s="149"/>
      <c r="L2" s="149"/>
      <c r="M2" s="149"/>
    </row>
    <row r="3" spans="1:13" s="71" customFormat="1" ht="38.25" customHeight="1">
      <c r="A3" s="55" t="s">
        <v>181</v>
      </c>
      <c r="B3" s="55" t="s">
        <v>182</v>
      </c>
      <c r="C3" s="70" t="s">
        <v>1</v>
      </c>
      <c r="D3" s="70" t="s">
        <v>2</v>
      </c>
      <c r="E3" s="114" t="s">
        <v>593</v>
      </c>
      <c r="F3" s="55" t="s">
        <v>185</v>
      </c>
      <c r="G3" s="55" t="s">
        <v>186</v>
      </c>
      <c r="H3" s="55" t="s">
        <v>187</v>
      </c>
      <c r="I3" s="55" t="s">
        <v>6</v>
      </c>
      <c r="J3" s="55" t="s">
        <v>7</v>
      </c>
      <c r="K3" s="70" t="s">
        <v>190</v>
      </c>
      <c r="L3" s="70" t="s">
        <v>191</v>
      </c>
      <c r="M3" s="55" t="s">
        <v>365</v>
      </c>
    </row>
    <row r="4" spans="1:13" s="73" customFormat="1" ht="45.75" customHeight="1">
      <c r="A4" s="72" t="s">
        <v>128</v>
      </c>
      <c r="B4" s="72" t="s">
        <v>301</v>
      </c>
      <c r="C4" s="72" t="s">
        <v>344</v>
      </c>
      <c r="D4" s="72" t="s">
        <v>339</v>
      </c>
      <c r="E4" s="115" t="s">
        <v>623</v>
      </c>
      <c r="F4" s="72" t="s">
        <v>340</v>
      </c>
      <c r="G4" s="72" t="s">
        <v>341</v>
      </c>
      <c r="H4" s="72" t="s">
        <v>286</v>
      </c>
      <c r="I4" s="72" t="s">
        <v>85</v>
      </c>
      <c r="J4" s="72" t="s">
        <v>86</v>
      </c>
      <c r="K4" s="72" t="s">
        <v>87</v>
      </c>
      <c r="L4" s="52" t="s">
        <v>345</v>
      </c>
      <c r="M4" s="72" t="s">
        <v>306</v>
      </c>
    </row>
    <row r="5" spans="1:15" s="15" customFormat="1" ht="18" customHeight="1">
      <c r="A5" s="4" t="s">
        <v>124</v>
      </c>
      <c r="B5" s="5">
        <v>36197.0669</v>
      </c>
      <c r="C5" s="6">
        <v>368</v>
      </c>
      <c r="D5" s="6">
        <v>7851</v>
      </c>
      <c r="E5" s="6">
        <v>148391</v>
      </c>
      <c r="F5" s="6">
        <v>8649000</v>
      </c>
      <c r="G5" s="6">
        <v>23571227</v>
      </c>
      <c r="H5" s="7">
        <v>100</v>
      </c>
      <c r="I5" s="6">
        <v>11719580</v>
      </c>
      <c r="J5" s="6">
        <v>11851647</v>
      </c>
      <c r="K5" s="7">
        <v>98.89</v>
      </c>
      <c r="L5" s="7">
        <v>2.73</v>
      </c>
      <c r="M5" s="7">
        <v>651.19</v>
      </c>
      <c r="N5" s="118"/>
      <c r="O5" s="117"/>
    </row>
    <row r="6" spans="1:26" ht="12">
      <c r="A6" s="64" t="s">
        <v>470</v>
      </c>
      <c r="B6" s="40">
        <v>2052.5667</v>
      </c>
      <c r="C6" s="41">
        <v>29</v>
      </c>
      <c r="D6" s="41">
        <v>1032</v>
      </c>
      <c r="E6" s="41">
        <v>22343</v>
      </c>
      <c r="F6" s="41">
        <v>1543098</v>
      </c>
      <c r="G6" s="41">
        <v>3986689</v>
      </c>
      <c r="H6" s="42">
        <v>16.91</v>
      </c>
      <c r="I6" s="41">
        <v>1953397</v>
      </c>
      <c r="J6" s="41">
        <v>2033292</v>
      </c>
      <c r="K6" s="42">
        <v>96.07</v>
      </c>
      <c r="L6" s="42">
        <v>2.58</v>
      </c>
      <c r="M6" s="42">
        <v>1942.29</v>
      </c>
      <c r="N6" s="119"/>
      <c r="O6" s="117"/>
      <c r="P6" s="43"/>
      <c r="Q6" s="43"/>
      <c r="R6" s="43"/>
      <c r="S6" s="43"/>
      <c r="T6" s="43"/>
      <c r="U6" s="43"/>
      <c r="V6" s="43"/>
      <c r="W6" s="43"/>
      <c r="X6" s="43"/>
      <c r="Y6" s="43"/>
      <c r="Z6" s="43"/>
    </row>
    <row r="7" spans="1:26" ht="12">
      <c r="A7" s="74" t="s">
        <v>445</v>
      </c>
      <c r="B7" s="40">
        <v>271.7997</v>
      </c>
      <c r="C7" s="41">
        <v>12</v>
      </c>
      <c r="D7" s="41">
        <v>456</v>
      </c>
      <c r="E7" s="41">
        <v>9603</v>
      </c>
      <c r="F7" s="41">
        <v>1050755</v>
      </c>
      <c r="G7" s="41">
        <v>2683257</v>
      </c>
      <c r="H7" s="42">
        <v>11.38</v>
      </c>
      <c r="I7" s="41">
        <v>1281917</v>
      </c>
      <c r="J7" s="41">
        <v>1401340</v>
      </c>
      <c r="K7" s="42">
        <v>91.48</v>
      </c>
      <c r="L7" s="42">
        <v>2.55</v>
      </c>
      <c r="M7" s="42">
        <v>9872.19</v>
      </c>
      <c r="N7" s="119"/>
      <c r="O7" s="43"/>
      <c r="P7" s="43"/>
      <c r="Q7" s="43"/>
      <c r="R7" s="43"/>
      <c r="S7" s="43"/>
      <c r="T7" s="43"/>
      <c r="U7" s="43"/>
      <c r="V7" s="43"/>
      <c r="W7" s="43"/>
      <c r="X7" s="43"/>
      <c r="Y7" s="43"/>
      <c r="Z7" s="43"/>
    </row>
    <row r="8" spans="1:26" ht="12">
      <c r="A8" s="107" t="s">
        <v>587</v>
      </c>
      <c r="B8" s="40">
        <v>1220.954</v>
      </c>
      <c r="C8" s="41">
        <v>13</v>
      </c>
      <c r="D8" s="41">
        <v>495</v>
      </c>
      <c r="E8" s="41">
        <v>11760</v>
      </c>
      <c r="F8" s="41">
        <v>790376</v>
      </c>
      <c r="G8" s="41">
        <v>2188017</v>
      </c>
      <c r="H8" s="42">
        <v>9.28</v>
      </c>
      <c r="I8" s="41">
        <v>1089619</v>
      </c>
      <c r="J8" s="41">
        <v>1098398</v>
      </c>
      <c r="K8" s="42">
        <v>99.2</v>
      </c>
      <c r="L8" s="42">
        <v>2.77</v>
      </c>
      <c r="M8" s="42">
        <v>1792.06</v>
      </c>
      <c r="N8" s="119"/>
      <c r="O8" s="43"/>
      <c r="P8" s="43"/>
      <c r="Q8" s="43"/>
      <c r="R8" s="43"/>
      <c r="S8" s="43"/>
      <c r="T8" s="43"/>
      <c r="U8" s="43"/>
      <c r="V8" s="43"/>
      <c r="W8" s="43"/>
      <c r="X8" s="43"/>
      <c r="Y8" s="43"/>
      <c r="Z8" s="43"/>
    </row>
    <row r="9" spans="1:26" ht="12">
      <c r="A9" s="107" t="s">
        <v>471</v>
      </c>
      <c r="B9" s="40">
        <v>2214.8968</v>
      </c>
      <c r="C9" s="41">
        <v>29</v>
      </c>
      <c r="D9" s="41">
        <v>625</v>
      </c>
      <c r="E9" s="41">
        <v>12524</v>
      </c>
      <c r="F9" s="41">
        <v>959023</v>
      </c>
      <c r="G9" s="41">
        <v>2787070</v>
      </c>
      <c r="H9" s="42">
        <v>11.82</v>
      </c>
      <c r="I9" s="41">
        <v>1374085</v>
      </c>
      <c r="J9" s="41">
        <v>1412985</v>
      </c>
      <c r="K9" s="42">
        <v>97.25</v>
      </c>
      <c r="L9" s="42">
        <v>2.91</v>
      </c>
      <c r="M9" s="42">
        <v>1258.33</v>
      </c>
      <c r="N9" s="119"/>
      <c r="O9" s="43"/>
      <c r="P9" s="43"/>
      <c r="Q9" s="43"/>
      <c r="R9" s="43"/>
      <c r="S9" s="43"/>
      <c r="T9" s="43"/>
      <c r="U9" s="43"/>
      <c r="V9" s="43"/>
      <c r="W9" s="43"/>
      <c r="X9" s="43"/>
      <c r="Y9" s="43"/>
      <c r="Z9" s="43"/>
    </row>
    <row r="10" spans="1:26" ht="12">
      <c r="A10" s="107" t="s">
        <v>472</v>
      </c>
      <c r="B10" s="40">
        <v>2191.6531</v>
      </c>
      <c r="C10" s="41">
        <v>37</v>
      </c>
      <c r="D10" s="41">
        <v>752</v>
      </c>
      <c r="E10" s="41">
        <v>14711</v>
      </c>
      <c r="F10" s="41">
        <v>683814</v>
      </c>
      <c r="G10" s="41">
        <v>1886522</v>
      </c>
      <c r="H10" s="42">
        <v>8</v>
      </c>
      <c r="I10" s="41">
        <v>942278</v>
      </c>
      <c r="J10" s="41">
        <v>944244</v>
      </c>
      <c r="K10" s="42">
        <v>99.79</v>
      </c>
      <c r="L10" s="42">
        <v>2.76</v>
      </c>
      <c r="M10" s="42">
        <v>860.78</v>
      </c>
      <c r="N10" s="119"/>
      <c r="O10" s="43"/>
      <c r="P10" s="43"/>
      <c r="Q10" s="43"/>
      <c r="R10" s="43"/>
      <c r="S10" s="43"/>
      <c r="T10" s="43"/>
      <c r="U10" s="43"/>
      <c r="V10" s="43"/>
      <c r="W10" s="43"/>
      <c r="X10" s="43"/>
      <c r="Y10" s="43"/>
      <c r="Z10" s="43"/>
    </row>
    <row r="11" spans="1:26" ht="12">
      <c r="A11" s="74" t="s">
        <v>446</v>
      </c>
      <c r="B11" s="40">
        <v>2951.8524</v>
      </c>
      <c r="C11" s="41">
        <v>38</v>
      </c>
      <c r="D11" s="41">
        <v>891</v>
      </c>
      <c r="E11" s="41">
        <v>17342</v>
      </c>
      <c r="F11" s="41">
        <v>1092219</v>
      </c>
      <c r="G11" s="41">
        <v>2776912</v>
      </c>
      <c r="H11" s="42">
        <v>11.78</v>
      </c>
      <c r="I11" s="41">
        <v>1375515</v>
      </c>
      <c r="J11" s="41">
        <v>1401397</v>
      </c>
      <c r="K11" s="42">
        <v>98.15</v>
      </c>
      <c r="L11" s="42">
        <v>2.54</v>
      </c>
      <c r="M11" s="42">
        <v>940.74</v>
      </c>
      <c r="N11" s="119"/>
      <c r="O11" s="43"/>
      <c r="P11" s="43"/>
      <c r="Q11" s="43"/>
      <c r="R11" s="43"/>
      <c r="S11" s="43"/>
      <c r="T11" s="43"/>
      <c r="U11" s="43"/>
      <c r="V11" s="43"/>
      <c r="W11" s="43"/>
      <c r="X11" s="43"/>
      <c r="Y11" s="43"/>
      <c r="Z11" s="43"/>
    </row>
    <row r="12" spans="1:26" ht="12">
      <c r="A12" s="74" t="s">
        <v>447</v>
      </c>
      <c r="B12" s="40">
        <v>25110.0037</v>
      </c>
      <c r="C12" s="41">
        <v>200</v>
      </c>
      <c r="D12" s="41">
        <v>3541</v>
      </c>
      <c r="E12" s="41">
        <v>59196</v>
      </c>
      <c r="F12" s="41">
        <v>2486938</v>
      </c>
      <c r="G12" s="41">
        <v>7112424</v>
      </c>
      <c r="H12" s="42">
        <v>30.17</v>
      </c>
      <c r="I12" s="41">
        <v>3626698</v>
      </c>
      <c r="J12" s="41">
        <v>3485726</v>
      </c>
      <c r="K12" s="42">
        <v>104.04</v>
      </c>
      <c r="L12" s="42">
        <v>2.86</v>
      </c>
      <c r="M12" s="42">
        <v>283.25</v>
      </c>
      <c r="N12" s="119"/>
      <c r="O12" s="43"/>
      <c r="P12" s="43"/>
      <c r="Q12" s="43"/>
      <c r="R12" s="43"/>
      <c r="S12" s="43"/>
      <c r="T12" s="43"/>
      <c r="U12" s="43"/>
      <c r="V12" s="43"/>
      <c r="W12" s="43"/>
      <c r="X12" s="43"/>
      <c r="Y12" s="43"/>
      <c r="Z12" s="43"/>
    </row>
    <row r="13" spans="1:26" ht="12">
      <c r="A13" s="74" t="s">
        <v>448</v>
      </c>
      <c r="B13" s="10">
        <v>2143.6251</v>
      </c>
      <c r="C13" s="11">
        <v>12</v>
      </c>
      <c r="D13" s="11">
        <v>233</v>
      </c>
      <c r="E13" s="11">
        <v>3673</v>
      </c>
      <c r="F13" s="11">
        <v>168589</v>
      </c>
      <c r="G13" s="11">
        <v>456607</v>
      </c>
      <c r="H13" s="12">
        <v>1.94</v>
      </c>
      <c r="I13" s="11">
        <v>230976</v>
      </c>
      <c r="J13" s="11">
        <v>225631</v>
      </c>
      <c r="K13" s="12">
        <v>102.37</v>
      </c>
      <c r="L13" s="12">
        <v>2.71</v>
      </c>
      <c r="M13" s="12">
        <v>213.01</v>
      </c>
      <c r="N13" s="119"/>
      <c r="O13" s="43"/>
      <c r="P13" s="43"/>
      <c r="Q13" s="43"/>
      <c r="R13" s="43"/>
      <c r="S13" s="43"/>
      <c r="T13" s="43"/>
      <c r="U13" s="43"/>
      <c r="V13" s="43"/>
      <c r="W13" s="43"/>
      <c r="X13" s="43"/>
      <c r="Y13" s="43"/>
      <c r="Z13" s="43"/>
    </row>
    <row r="14" spans="1:26" ht="12">
      <c r="A14" s="74" t="s">
        <v>450</v>
      </c>
      <c r="B14" s="10">
        <v>1427.5369</v>
      </c>
      <c r="C14" s="11">
        <v>13</v>
      </c>
      <c r="D14" s="11">
        <v>192</v>
      </c>
      <c r="E14" s="11">
        <v>3297</v>
      </c>
      <c r="F14" s="11">
        <v>191171</v>
      </c>
      <c r="G14" s="11">
        <v>552169</v>
      </c>
      <c r="H14" s="12">
        <v>2.34</v>
      </c>
      <c r="I14" s="11">
        <v>282073</v>
      </c>
      <c r="J14" s="11">
        <v>270096</v>
      </c>
      <c r="K14" s="12">
        <v>104.43</v>
      </c>
      <c r="L14" s="12">
        <v>2.89</v>
      </c>
      <c r="M14" s="12">
        <v>386.8</v>
      </c>
      <c r="N14" s="119"/>
      <c r="O14" s="43"/>
      <c r="P14" s="43"/>
      <c r="Q14" s="43"/>
      <c r="R14" s="43"/>
      <c r="S14" s="43"/>
      <c r="T14" s="43"/>
      <c r="U14" s="43"/>
      <c r="V14" s="43"/>
      <c r="W14" s="43"/>
      <c r="X14" s="43"/>
      <c r="Y14" s="43"/>
      <c r="Z14" s="43"/>
    </row>
    <row r="15" spans="1:26" ht="12">
      <c r="A15" s="74" t="s">
        <v>451</v>
      </c>
      <c r="B15" s="10">
        <v>1820.3149</v>
      </c>
      <c r="C15" s="11">
        <v>18</v>
      </c>
      <c r="D15" s="11">
        <v>274</v>
      </c>
      <c r="E15" s="11">
        <v>4687</v>
      </c>
      <c r="F15" s="11">
        <v>187846</v>
      </c>
      <c r="G15" s="11">
        <v>553807</v>
      </c>
      <c r="H15" s="12">
        <v>2.35</v>
      </c>
      <c r="I15" s="11">
        <v>285844</v>
      </c>
      <c r="J15" s="11">
        <v>267963</v>
      </c>
      <c r="K15" s="12">
        <v>106.67</v>
      </c>
      <c r="L15" s="12">
        <v>2.95</v>
      </c>
      <c r="M15" s="12">
        <v>304.24</v>
      </c>
      <c r="N15" s="119"/>
      <c r="O15" s="43"/>
      <c r="P15" s="43"/>
      <c r="Q15" s="43"/>
      <c r="R15" s="43"/>
      <c r="S15" s="43"/>
      <c r="T15" s="43"/>
      <c r="U15" s="43"/>
      <c r="V15" s="43"/>
      <c r="W15" s="43"/>
      <c r="X15" s="43"/>
      <c r="Y15" s="43"/>
      <c r="Z15" s="43"/>
    </row>
    <row r="16" spans="1:26" ht="12">
      <c r="A16" s="74" t="s">
        <v>452</v>
      </c>
      <c r="B16" s="10">
        <v>1074.396</v>
      </c>
      <c r="C16" s="11">
        <v>26</v>
      </c>
      <c r="D16" s="11">
        <v>589</v>
      </c>
      <c r="E16" s="11">
        <v>9209</v>
      </c>
      <c r="F16" s="11">
        <v>387166</v>
      </c>
      <c r="G16" s="11">
        <v>1282458</v>
      </c>
      <c r="H16" s="12">
        <v>5.44</v>
      </c>
      <c r="I16" s="11">
        <v>653646</v>
      </c>
      <c r="J16" s="11">
        <v>628812</v>
      </c>
      <c r="K16" s="12">
        <v>103.95</v>
      </c>
      <c r="L16" s="12">
        <v>3.31</v>
      </c>
      <c r="M16" s="12">
        <v>1193.65</v>
      </c>
      <c r="N16" s="119"/>
      <c r="O16" s="43"/>
      <c r="P16" s="43"/>
      <c r="Q16" s="43"/>
      <c r="R16" s="43"/>
      <c r="S16" s="43"/>
      <c r="T16" s="43"/>
      <c r="U16" s="43"/>
      <c r="V16" s="43"/>
      <c r="W16" s="43"/>
      <c r="X16" s="43"/>
      <c r="Y16" s="43"/>
      <c r="Z16" s="43"/>
    </row>
    <row r="17" spans="1:26" ht="12">
      <c r="A17" s="74" t="s">
        <v>453</v>
      </c>
      <c r="B17" s="10">
        <v>4106.436</v>
      </c>
      <c r="C17" s="11">
        <v>13</v>
      </c>
      <c r="D17" s="11">
        <v>262</v>
      </c>
      <c r="E17" s="11">
        <v>4276</v>
      </c>
      <c r="F17" s="11">
        <v>178012</v>
      </c>
      <c r="G17" s="11">
        <v>501051</v>
      </c>
      <c r="H17" s="12">
        <v>2.13</v>
      </c>
      <c r="I17" s="11">
        <v>256732</v>
      </c>
      <c r="J17" s="11">
        <v>244319</v>
      </c>
      <c r="K17" s="12">
        <v>105.08</v>
      </c>
      <c r="L17" s="12">
        <v>2.81</v>
      </c>
      <c r="M17" s="12">
        <v>122.02</v>
      </c>
      <c r="N17" s="119"/>
      <c r="O17" s="43"/>
      <c r="P17" s="43"/>
      <c r="Q17" s="43"/>
      <c r="R17" s="43"/>
      <c r="S17" s="43"/>
      <c r="T17" s="43"/>
      <c r="U17" s="43"/>
      <c r="V17" s="43"/>
      <c r="W17" s="43"/>
      <c r="X17" s="43"/>
      <c r="Y17" s="43"/>
      <c r="Z17" s="43"/>
    </row>
    <row r="18" spans="1:26" ht="12">
      <c r="A18" s="74" t="s">
        <v>454</v>
      </c>
      <c r="B18" s="10">
        <v>1290.8326</v>
      </c>
      <c r="C18" s="11">
        <v>20</v>
      </c>
      <c r="D18" s="11">
        <v>388</v>
      </c>
      <c r="E18" s="11">
        <v>6445</v>
      </c>
      <c r="F18" s="11">
        <v>240290</v>
      </c>
      <c r="G18" s="11">
        <v>690373</v>
      </c>
      <c r="H18" s="12">
        <v>2.93</v>
      </c>
      <c r="I18" s="11">
        <v>358179</v>
      </c>
      <c r="J18" s="11">
        <v>332194</v>
      </c>
      <c r="K18" s="12">
        <v>107.82</v>
      </c>
      <c r="L18" s="12">
        <v>2.87</v>
      </c>
      <c r="M18" s="12">
        <v>534.83</v>
      </c>
      <c r="N18" s="119"/>
      <c r="O18" s="43"/>
      <c r="P18" s="43"/>
      <c r="Q18" s="43"/>
      <c r="R18" s="43"/>
      <c r="S18" s="43"/>
      <c r="T18" s="43"/>
      <c r="U18" s="43"/>
      <c r="V18" s="43"/>
      <c r="W18" s="43"/>
      <c r="X18" s="43"/>
      <c r="Y18" s="43"/>
      <c r="Z18" s="43"/>
    </row>
    <row r="19" spans="1:26" ht="12">
      <c r="A19" s="74" t="s">
        <v>455</v>
      </c>
      <c r="B19" s="10">
        <v>1903.6367</v>
      </c>
      <c r="C19" s="11">
        <v>18</v>
      </c>
      <c r="D19" s="11">
        <v>357</v>
      </c>
      <c r="E19" s="11">
        <v>5373</v>
      </c>
      <c r="F19" s="11">
        <v>182890</v>
      </c>
      <c r="G19" s="11">
        <v>511182</v>
      </c>
      <c r="H19" s="12">
        <v>2.17</v>
      </c>
      <c r="I19" s="11">
        <v>265882</v>
      </c>
      <c r="J19" s="11">
        <v>245300</v>
      </c>
      <c r="K19" s="12">
        <v>108.39</v>
      </c>
      <c r="L19" s="12">
        <v>2.8</v>
      </c>
      <c r="M19" s="12">
        <v>268.53</v>
      </c>
      <c r="N19" s="119"/>
      <c r="O19" s="43"/>
      <c r="P19" s="43"/>
      <c r="Q19" s="43"/>
      <c r="R19" s="43"/>
      <c r="S19" s="43"/>
      <c r="T19" s="43"/>
      <c r="U19" s="43"/>
      <c r="V19" s="43"/>
      <c r="W19" s="43"/>
      <c r="X19" s="43"/>
      <c r="Y19" s="43"/>
      <c r="Z19" s="43"/>
    </row>
    <row r="20" spans="1:26" ht="12">
      <c r="A20" s="74" t="s">
        <v>456</v>
      </c>
      <c r="B20" s="10">
        <v>2775.6003</v>
      </c>
      <c r="C20" s="11">
        <v>33</v>
      </c>
      <c r="D20" s="11">
        <v>463</v>
      </c>
      <c r="E20" s="11">
        <v>7506</v>
      </c>
      <c r="F20" s="11">
        <v>286844</v>
      </c>
      <c r="G20" s="11">
        <v>829939</v>
      </c>
      <c r="H20" s="12">
        <v>3.52</v>
      </c>
      <c r="I20" s="11">
        <v>424486</v>
      </c>
      <c r="J20" s="11">
        <v>405453</v>
      </c>
      <c r="K20" s="12">
        <v>104.69</v>
      </c>
      <c r="L20" s="12">
        <v>2.89</v>
      </c>
      <c r="M20" s="12">
        <v>299.01</v>
      </c>
      <c r="N20" s="119"/>
      <c r="O20" s="43"/>
      <c r="P20" s="43"/>
      <c r="Q20" s="43"/>
      <c r="R20" s="43"/>
      <c r="S20" s="43"/>
      <c r="T20" s="43"/>
      <c r="U20" s="43"/>
      <c r="V20" s="43"/>
      <c r="W20" s="43"/>
      <c r="X20" s="43"/>
      <c r="Y20" s="43"/>
      <c r="Z20" s="43"/>
    </row>
    <row r="21" spans="1:26" ht="12">
      <c r="A21" s="74" t="s">
        <v>457</v>
      </c>
      <c r="B21" s="10">
        <v>3515.2526</v>
      </c>
      <c r="C21" s="11">
        <v>16</v>
      </c>
      <c r="D21" s="11">
        <v>147</v>
      </c>
      <c r="E21" s="11">
        <v>2710</v>
      </c>
      <c r="F21" s="11">
        <v>82869</v>
      </c>
      <c r="G21" s="11">
        <v>219540</v>
      </c>
      <c r="H21" s="12">
        <v>0.93</v>
      </c>
      <c r="I21" s="11">
        <v>113378</v>
      </c>
      <c r="J21" s="11">
        <v>106162</v>
      </c>
      <c r="K21" s="12">
        <v>106.8</v>
      </c>
      <c r="L21" s="12">
        <v>2.65</v>
      </c>
      <c r="M21" s="12">
        <v>62.45</v>
      </c>
      <c r="N21" s="119"/>
      <c r="O21" s="43"/>
      <c r="P21" s="43"/>
      <c r="Q21" s="43"/>
      <c r="R21" s="43"/>
      <c r="S21" s="43"/>
      <c r="T21" s="43"/>
      <c r="U21" s="43"/>
      <c r="V21" s="43"/>
      <c r="W21" s="43"/>
      <c r="X21" s="43"/>
      <c r="Y21" s="43"/>
      <c r="Z21" s="43"/>
    </row>
    <row r="22" spans="1:26" ht="12">
      <c r="A22" s="74" t="s">
        <v>458</v>
      </c>
      <c r="B22" s="10">
        <v>4628.5714</v>
      </c>
      <c r="C22" s="11">
        <v>13</v>
      </c>
      <c r="D22" s="11">
        <v>177</v>
      </c>
      <c r="E22" s="11">
        <v>3682</v>
      </c>
      <c r="F22" s="11">
        <v>125936</v>
      </c>
      <c r="G22" s="11">
        <v>329237</v>
      </c>
      <c r="H22" s="12">
        <v>1.4</v>
      </c>
      <c r="I22" s="11">
        <v>167179</v>
      </c>
      <c r="J22" s="11">
        <v>162058</v>
      </c>
      <c r="K22" s="12">
        <v>103.16</v>
      </c>
      <c r="L22" s="12">
        <v>2.61</v>
      </c>
      <c r="M22" s="12">
        <v>71.13</v>
      </c>
      <c r="N22" s="119"/>
      <c r="O22" s="43"/>
      <c r="P22" s="43"/>
      <c r="Q22" s="43"/>
      <c r="R22" s="43"/>
      <c r="S22" s="43"/>
      <c r="T22" s="43"/>
      <c r="U22" s="43"/>
      <c r="V22" s="43"/>
      <c r="W22" s="43"/>
      <c r="X22" s="43"/>
      <c r="Y22" s="43"/>
      <c r="Z22" s="43"/>
    </row>
    <row r="23" spans="1:26" ht="12">
      <c r="A23" s="74" t="s">
        <v>459</v>
      </c>
      <c r="B23" s="10">
        <v>126.8641</v>
      </c>
      <c r="C23" s="11">
        <v>6</v>
      </c>
      <c r="D23" s="11">
        <v>96</v>
      </c>
      <c r="E23" s="11">
        <v>1403</v>
      </c>
      <c r="F23" s="11">
        <v>39938</v>
      </c>
      <c r="G23" s="11">
        <v>104073</v>
      </c>
      <c r="H23" s="12">
        <v>0.44</v>
      </c>
      <c r="I23" s="11">
        <v>53648</v>
      </c>
      <c r="J23" s="11">
        <v>50425</v>
      </c>
      <c r="K23" s="12">
        <v>106.39</v>
      </c>
      <c r="L23" s="12">
        <v>2.61</v>
      </c>
      <c r="M23" s="12">
        <v>820.35</v>
      </c>
      <c r="N23" s="119"/>
      <c r="O23" s="43"/>
      <c r="P23" s="43"/>
      <c r="Q23" s="43"/>
      <c r="R23" s="43"/>
      <c r="S23" s="43"/>
      <c r="T23" s="43"/>
      <c r="U23" s="43"/>
      <c r="V23" s="43"/>
      <c r="W23" s="43"/>
      <c r="X23" s="43"/>
      <c r="Y23" s="43"/>
      <c r="Z23" s="43"/>
    </row>
    <row r="24" spans="1:26" ht="12">
      <c r="A24" s="74" t="s">
        <v>460</v>
      </c>
      <c r="B24" s="10">
        <v>132.7589</v>
      </c>
      <c r="C24" s="11">
        <v>7</v>
      </c>
      <c r="D24" s="11">
        <v>157</v>
      </c>
      <c r="E24" s="11">
        <v>3313</v>
      </c>
      <c r="F24" s="11">
        <v>152781</v>
      </c>
      <c r="G24" s="11">
        <v>371458</v>
      </c>
      <c r="H24" s="12">
        <v>1.58</v>
      </c>
      <c r="I24" s="11">
        <v>185870</v>
      </c>
      <c r="J24" s="11">
        <v>185588</v>
      </c>
      <c r="K24" s="12">
        <v>100.15</v>
      </c>
      <c r="L24" s="12">
        <v>2.43</v>
      </c>
      <c r="M24" s="12">
        <v>2797.99</v>
      </c>
      <c r="N24" s="119"/>
      <c r="O24" s="43"/>
      <c r="P24" s="43"/>
      <c r="Q24" s="43"/>
      <c r="R24" s="43"/>
      <c r="S24" s="43"/>
      <c r="T24" s="43"/>
      <c r="U24" s="43"/>
      <c r="V24" s="43"/>
      <c r="W24" s="43"/>
      <c r="X24" s="43"/>
      <c r="Y24" s="43"/>
      <c r="Z24" s="43"/>
    </row>
    <row r="25" spans="1:26" ht="12">
      <c r="A25" s="74" t="s">
        <v>461</v>
      </c>
      <c r="B25" s="10">
        <v>104.1526</v>
      </c>
      <c r="C25" s="11">
        <v>3</v>
      </c>
      <c r="D25" s="11">
        <v>122</v>
      </c>
      <c r="E25" s="11">
        <v>2230</v>
      </c>
      <c r="F25" s="11">
        <v>163130</v>
      </c>
      <c r="G25" s="11">
        <v>441132</v>
      </c>
      <c r="H25" s="12">
        <v>1.87</v>
      </c>
      <c r="I25" s="11">
        <v>217831</v>
      </c>
      <c r="J25" s="11">
        <v>223301</v>
      </c>
      <c r="K25" s="12">
        <v>97.55</v>
      </c>
      <c r="L25" s="12">
        <v>2.7</v>
      </c>
      <c r="M25" s="12">
        <v>4235.44</v>
      </c>
      <c r="N25" s="119"/>
      <c r="O25" s="43"/>
      <c r="P25" s="43"/>
      <c r="Q25" s="43"/>
      <c r="R25" s="43"/>
      <c r="S25" s="43"/>
      <c r="T25" s="43"/>
      <c r="U25" s="43"/>
      <c r="V25" s="43"/>
      <c r="W25" s="43"/>
      <c r="X25" s="43"/>
      <c r="Y25" s="43"/>
      <c r="Z25" s="43"/>
    </row>
    <row r="26" spans="1:26" ht="12">
      <c r="A26" s="74" t="s">
        <v>462</v>
      </c>
      <c r="B26" s="10">
        <v>60.0256</v>
      </c>
      <c r="C26" s="11">
        <v>2</v>
      </c>
      <c r="D26" s="11">
        <v>84</v>
      </c>
      <c r="E26" s="11">
        <v>1392</v>
      </c>
      <c r="F26" s="11">
        <v>99476</v>
      </c>
      <c r="G26" s="11">
        <v>269398</v>
      </c>
      <c r="H26" s="12">
        <v>1.14</v>
      </c>
      <c r="I26" s="11">
        <v>130974</v>
      </c>
      <c r="J26" s="11">
        <v>138424</v>
      </c>
      <c r="K26" s="12">
        <v>94.62</v>
      </c>
      <c r="L26" s="12">
        <v>2.71</v>
      </c>
      <c r="M26" s="12">
        <v>4488.05</v>
      </c>
      <c r="N26" s="119"/>
      <c r="O26" s="43"/>
      <c r="P26" s="43"/>
      <c r="Q26" s="43"/>
      <c r="R26" s="43"/>
      <c r="S26" s="43"/>
      <c r="T26" s="43"/>
      <c r="U26" s="43"/>
      <c r="V26" s="43"/>
      <c r="W26" s="43"/>
      <c r="X26" s="43"/>
      <c r="Y26" s="43"/>
      <c r="Z26" s="43"/>
    </row>
    <row r="27" spans="1:26" s="9" customFormat="1" ht="12" customHeight="1">
      <c r="A27" s="74" t="s">
        <v>463</v>
      </c>
      <c r="B27" s="40">
        <v>180.456</v>
      </c>
      <c r="C27" s="41">
        <v>10</v>
      </c>
      <c r="D27" s="41">
        <v>59</v>
      </c>
      <c r="E27" s="41">
        <v>912</v>
      </c>
      <c r="F27" s="41">
        <v>42777</v>
      </c>
      <c r="G27" s="41">
        <v>150336</v>
      </c>
      <c r="H27" s="42">
        <v>0.64</v>
      </c>
      <c r="I27" s="41">
        <v>76071</v>
      </c>
      <c r="J27" s="41">
        <v>74265</v>
      </c>
      <c r="K27" s="42">
        <v>102.43</v>
      </c>
      <c r="L27" s="42">
        <v>3.51</v>
      </c>
      <c r="M27" s="42">
        <v>833.09</v>
      </c>
      <c r="N27" s="120"/>
      <c r="O27" s="43"/>
      <c r="P27" s="8"/>
      <c r="Q27" s="8"/>
      <c r="R27" s="8"/>
      <c r="S27" s="8"/>
      <c r="T27" s="8"/>
      <c r="U27" s="8"/>
      <c r="V27" s="8"/>
      <c r="W27" s="8"/>
      <c r="X27" s="8"/>
      <c r="Y27" s="8"/>
      <c r="Z27" s="8"/>
    </row>
    <row r="28" spans="1:26" s="9" customFormat="1" ht="12" customHeight="1">
      <c r="A28" s="64" t="s">
        <v>464</v>
      </c>
      <c r="B28" s="10">
        <v>151.656</v>
      </c>
      <c r="C28" s="11">
        <v>6</v>
      </c>
      <c r="D28" s="11">
        <v>37</v>
      </c>
      <c r="E28" s="11">
        <v>775</v>
      </c>
      <c r="F28" s="11">
        <v>39923</v>
      </c>
      <c r="G28" s="11">
        <v>137456</v>
      </c>
      <c r="H28" s="12">
        <v>0.58</v>
      </c>
      <c r="I28" s="11">
        <v>68722</v>
      </c>
      <c r="J28" s="11">
        <v>68734</v>
      </c>
      <c r="K28" s="12">
        <v>99.98</v>
      </c>
      <c r="L28" s="12">
        <v>3.44</v>
      </c>
      <c r="M28" s="12">
        <v>906.37</v>
      </c>
      <c r="N28" s="120"/>
      <c r="O28" s="8"/>
      <c r="P28" s="8"/>
      <c r="Q28" s="8"/>
      <c r="R28" s="8"/>
      <c r="S28" s="8"/>
      <c r="T28" s="8"/>
      <c r="U28" s="8"/>
      <c r="V28" s="8"/>
      <c r="W28" s="8"/>
      <c r="X28" s="8"/>
      <c r="Y28" s="8"/>
      <c r="Z28" s="8"/>
    </row>
    <row r="29" spans="1:26" s="9" customFormat="1" ht="12" customHeight="1">
      <c r="A29" s="64" t="s">
        <v>465</v>
      </c>
      <c r="B29" s="10">
        <v>28.8</v>
      </c>
      <c r="C29" s="11">
        <v>4</v>
      </c>
      <c r="D29" s="11">
        <v>22</v>
      </c>
      <c r="E29" s="11">
        <v>137</v>
      </c>
      <c r="F29" s="11">
        <v>2854</v>
      </c>
      <c r="G29" s="11">
        <v>12880</v>
      </c>
      <c r="H29" s="12">
        <v>0.05</v>
      </c>
      <c r="I29" s="11">
        <v>7349</v>
      </c>
      <c r="J29" s="11">
        <v>5531</v>
      </c>
      <c r="K29" s="12">
        <v>132.87</v>
      </c>
      <c r="L29" s="12">
        <v>4.51</v>
      </c>
      <c r="M29" s="12">
        <v>447.22</v>
      </c>
      <c r="N29" s="120"/>
      <c r="O29" s="8"/>
      <c r="P29" s="8"/>
      <c r="Q29" s="8"/>
      <c r="R29" s="8"/>
      <c r="S29" s="8"/>
      <c r="T29" s="8"/>
      <c r="U29" s="8"/>
      <c r="V29" s="8"/>
      <c r="W29" s="8"/>
      <c r="X29" s="8"/>
      <c r="Y29" s="8"/>
      <c r="Z29" s="8"/>
    </row>
    <row r="30" spans="1:26" s="9" customFormat="1" ht="12" customHeight="1">
      <c r="A30" s="91" t="s">
        <v>362</v>
      </c>
      <c r="B30" s="92">
        <v>2.38</v>
      </c>
      <c r="C30" s="93">
        <v>0</v>
      </c>
      <c r="D30" s="93">
        <v>0</v>
      </c>
      <c r="E30" s="93">
        <v>0</v>
      </c>
      <c r="F30" s="93">
        <v>0</v>
      </c>
      <c r="G30" s="93">
        <v>0</v>
      </c>
      <c r="H30" s="93">
        <v>0</v>
      </c>
      <c r="I30" s="93">
        <v>0</v>
      </c>
      <c r="J30" s="93">
        <v>0</v>
      </c>
      <c r="K30" s="93">
        <v>0</v>
      </c>
      <c r="L30" s="93">
        <v>0</v>
      </c>
      <c r="M30" s="93">
        <v>0</v>
      </c>
      <c r="N30" s="8"/>
      <c r="O30" s="8"/>
      <c r="P30" s="8"/>
      <c r="Q30" s="8"/>
      <c r="R30" s="8"/>
      <c r="S30" s="8"/>
      <c r="T30" s="8"/>
      <c r="U30" s="8"/>
      <c r="V30" s="8"/>
      <c r="W30" s="8"/>
      <c r="X30" s="8"/>
      <c r="Y30" s="8"/>
      <c r="Z30" s="8"/>
    </row>
    <row r="31" spans="1:26" s="9" customFormat="1" ht="12" customHeight="1" thickBot="1">
      <c r="A31" s="91" t="s">
        <v>363</v>
      </c>
      <c r="B31" s="92">
        <v>0.5045</v>
      </c>
      <c r="C31" s="93">
        <v>0</v>
      </c>
      <c r="D31" s="93">
        <v>0</v>
      </c>
      <c r="E31" s="93">
        <v>0</v>
      </c>
      <c r="F31" s="93">
        <v>0</v>
      </c>
      <c r="G31" s="93">
        <v>0</v>
      </c>
      <c r="H31" s="93">
        <v>0</v>
      </c>
      <c r="I31" s="93">
        <v>0</v>
      </c>
      <c r="J31" s="93">
        <v>0</v>
      </c>
      <c r="K31" s="93">
        <v>0</v>
      </c>
      <c r="L31" s="93">
        <v>0</v>
      </c>
      <c r="M31" s="93">
        <v>0</v>
      </c>
      <c r="N31" s="8"/>
      <c r="O31" s="8"/>
      <c r="P31" s="8"/>
      <c r="Q31" s="8"/>
      <c r="R31" s="8"/>
      <c r="S31" s="8"/>
      <c r="T31" s="8"/>
      <c r="U31" s="8"/>
      <c r="V31" s="8"/>
      <c r="W31" s="8"/>
      <c r="X31" s="8"/>
      <c r="Y31" s="8"/>
      <c r="Z31" s="8"/>
    </row>
    <row r="32" spans="1:26" s="9" customFormat="1" ht="15" customHeight="1" thickTop="1">
      <c r="A32" s="150" t="s">
        <v>607</v>
      </c>
      <c r="B32" s="151"/>
      <c r="C32" s="151"/>
      <c r="D32" s="151"/>
      <c r="E32" s="151"/>
      <c r="F32" s="151"/>
      <c r="G32" s="151"/>
      <c r="H32" s="151"/>
      <c r="I32" s="151"/>
      <c r="J32" s="151"/>
      <c r="K32" s="151"/>
      <c r="L32" s="151"/>
      <c r="M32" s="151"/>
      <c r="N32" s="8"/>
      <c r="O32" s="8"/>
      <c r="P32" s="8"/>
      <c r="Q32" s="8"/>
      <c r="R32" s="8"/>
      <c r="S32" s="8"/>
      <c r="T32" s="8"/>
      <c r="U32" s="8"/>
      <c r="V32" s="8"/>
      <c r="W32" s="8"/>
      <c r="X32" s="8"/>
      <c r="Y32" s="8"/>
      <c r="Z32" s="8"/>
    </row>
    <row r="33" spans="1:26" ht="12">
      <c r="A33" s="66" t="s">
        <v>131</v>
      </c>
      <c r="B33" s="30">
        <f>SUM(B$6:B$8,B$24:B$25,B$13:B$14)</f>
        <v>7353.3939</v>
      </c>
      <c r="C33" s="31">
        <f>SUM(C$6:C$8,C$24:C$25,C$13:C$14)</f>
        <v>89</v>
      </c>
      <c r="D33" s="31">
        <f>SUM(D$6:D$8,D$24:D$25,D$13:D$14)</f>
        <v>2687</v>
      </c>
      <c r="E33" s="31">
        <f>SUM(E$6:E$7,E$24:E$25,E$12:E$14)</f>
        <v>103655</v>
      </c>
      <c r="F33" s="31">
        <f>SUM(F$6:F$8,F$24:F$25,F$13:F$14)</f>
        <v>4059900</v>
      </c>
      <c r="G33" s="32">
        <f>SUM(G$6:G$8,G$24:G$25,G$13:G$14)</f>
        <v>10679329</v>
      </c>
      <c r="H33" s="33">
        <f>G33/G52*100</f>
        <v>45.597449729816006</v>
      </c>
      <c r="I33" s="31">
        <f>SUM(I$6:I$8,I$24:I$25,I$13:I$14)</f>
        <v>5241683</v>
      </c>
      <c r="J33" s="31">
        <f>SUM(J$6:J$8,J$24:J$25,J$13:J$14)</f>
        <v>5437646</v>
      </c>
      <c r="K33" s="33">
        <f>I33/J33*100</f>
        <v>96.39617952327166</v>
      </c>
      <c r="L33" s="33">
        <f>G33/F33</f>
        <v>2.6304413901820243</v>
      </c>
      <c r="M33" s="33">
        <f>G33/B33</f>
        <v>1452.2993253496186</v>
      </c>
      <c r="N33" s="43"/>
      <c r="O33" s="43"/>
      <c r="P33" s="43"/>
      <c r="Q33" s="43"/>
      <c r="R33" s="43"/>
      <c r="S33" s="43"/>
      <c r="T33" s="43"/>
      <c r="U33" s="43"/>
      <c r="V33" s="43"/>
      <c r="W33" s="43"/>
      <c r="X33" s="43"/>
      <c r="Y33" s="43"/>
      <c r="Z33" s="43"/>
    </row>
    <row r="34" spans="1:26" ht="12">
      <c r="A34" s="67" t="s">
        <v>133</v>
      </c>
      <c r="B34" s="30">
        <f>SUM(B$9,B$15:B$18)</f>
        <v>10506.876299999998</v>
      </c>
      <c r="C34" s="31">
        <f>SUM(C$9,C$15:C$18)</f>
        <v>106</v>
      </c>
      <c r="D34" s="31">
        <f>SUM(D$9,D$15:D$18)</f>
        <v>2138</v>
      </c>
      <c r="E34" s="31">
        <f>SUM(E$8,E$15:E$18)</f>
        <v>36377</v>
      </c>
      <c r="F34" s="31">
        <f>SUM(F$9,F$15:F$18)</f>
        <v>1952337</v>
      </c>
      <c r="G34" s="32">
        <f>SUM(G$9,G$15:G$18)</f>
        <v>5814759</v>
      </c>
      <c r="H34" s="33">
        <f>G34/G52*100</f>
        <v>24.82723223467459</v>
      </c>
      <c r="I34" s="31">
        <f>SUM(I$9,I$15:I$18)</f>
        <v>2928486</v>
      </c>
      <c r="J34" s="31">
        <f>SUM(J$9,J$15:J$18)</f>
        <v>2886273</v>
      </c>
      <c r="K34" s="33">
        <f>I34/J34*100</f>
        <v>101.4625435639664</v>
      </c>
      <c r="L34" s="33">
        <f>G34/F34</f>
        <v>2.9783582445038945</v>
      </c>
      <c r="M34" s="33">
        <f>G34/B34</f>
        <v>553.4241418641238</v>
      </c>
      <c r="N34" s="43"/>
      <c r="O34" s="43"/>
      <c r="P34" s="43"/>
      <c r="Q34" s="43"/>
      <c r="R34" s="43"/>
      <c r="S34" s="43"/>
      <c r="T34" s="43"/>
      <c r="U34" s="43"/>
      <c r="V34" s="43"/>
      <c r="W34" s="43"/>
      <c r="X34" s="43"/>
      <c r="Y34" s="43"/>
      <c r="Z34" s="43"/>
    </row>
    <row r="35" spans="1:26" ht="12">
      <c r="A35" s="67" t="s">
        <v>132</v>
      </c>
      <c r="B35" s="30">
        <f>SUM(B$26,B$10:B$11,B$19:B$20,B$23)</f>
        <v>10009.632200000002</v>
      </c>
      <c r="C35" s="31">
        <f>SUM(C$26,C$10:C$11,C$19:C$20,C$23)</f>
        <v>134</v>
      </c>
      <c r="D35" s="31">
        <f>SUM(D$26,D$10:D$11,D$19:D$20,D$23)</f>
        <v>2643</v>
      </c>
      <c r="E35" s="31">
        <f>SUM(E$26,E$9:E$10,E$19:E$20,E$23)</f>
        <v>42909</v>
      </c>
      <c r="F35" s="31">
        <f>SUM(F$26,F$10:F$11,F$19:F$20,F$23)</f>
        <v>2385181</v>
      </c>
      <c r="G35" s="32">
        <f>SUM(G$26,G$10:G$11,G$19:G$20,G$23)</f>
        <v>6378026</v>
      </c>
      <c r="H35" s="33">
        <f>G35/G52*100</f>
        <v>27.232209056435984</v>
      </c>
      <c r="I35" s="31">
        <f>SUM(I$26,I$10:I$11,I$19:I$20,I$23)</f>
        <v>3192783</v>
      </c>
      <c r="J35" s="31">
        <f>SUM(J$26,J$10:J$11,J$19:J$20,J$23)</f>
        <v>3185243</v>
      </c>
      <c r="K35" s="33">
        <f>I35/J35*100</f>
        <v>100.2367166335504</v>
      </c>
      <c r="L35" s="33">
        <f>G35/F35</f>
        <v>2.6740218037960224</v>
      </c>
      <c r="M35" s="33">
        <f>G35/B35</f>
        <v>637.1888469588322</v>
      </c>
      <c r="N35" s="43"/>
      <c r="O35" s="43"/>
      <c r="P35" s="43"/>
      <c r="Q35" s="43"/>
      <c r="R35" s="43"/>
      <c r="S35" s="43"/>
      <c r="T35" s="43"/>
      <c r="U35" s="43"/>
      <c r="V35" s="43"/>
      <c r="W35" s="43"/>
      <c r="X35" s="43"/>
      <c r="Y35" s="43"/>
      <c r="Z35" s="43"/>
    </row>
    <row r="36" spans="1:26" ht="12">
      <c r="A36" s="67" t="s">
        <v>135</v>
      </c>
      <c r="B36" s="34">
        <f aca="true" t="shared" si="0" ref="B36:G36">SUM(B$21:B$22)</f>
        <v>8143.824</v>
      </c>
      <c r="C36" s="35">
        <f t="shared" si="0"/>
        <v>29</v>
      </c>
      <c r="D36" s="35">
        <f t="shared" si="0"/>
        <v>324</v>
      </c>
      <c r="E36" s="35">
        <f t="shared" si="0"/>
        <v>6392</v>
      </c>
      <c r="F36" s="35">
        <f t="shared" si="0"/>
        <v>208805</v>
      </c>
      <c r="G36" s="36">
        <f t="shared" si="0"/>
        <v>548777</v>
      </c>
      <c r="H36" s="33">
        <f>G36/G52*100</f>
        <v>2.3431089790734263</v>
      </c>
      <c r="I36" s="35">
        <f>SUM(I$21:I$22)</f>
        <v>280557</v>
      </c>
      <c r="J36" s="35">
        <f>SUM(J$21:J$22)</f>
        <v>268220</v>
      </c>
      <c r="K36" s="33">
        <f>I36/J36*100</f>
        <v>104.59958243233167</v>
      </c>
      <c r="L36" s="33">
        <f>G36/F36</f>
        <v>2.6281794018342475</v>
      </c>
      <c r="M36" s="33">
        <f>G36/B36</f>
        <v>67.38566550554138</v>
      </c>
      <c r="N36" s="43"/>
      <c r="O36" s="43"/>
      <c r="P36" s="43"/>
      <c r="Q36" s="43"/>
      <c r="R36" s="43"/>
      <c r="S36" s="43"/>
      <c r="T36" s="43"/>
      <c r="U36" s="43"/>
      <c r="V36" s="43"/>
      <c r="W36" s="43"/>
      <c r="X36" s="43"/>
      <c r="Y36" s="43"/>
      <c r="Z36" s="43"/>
    </row>
    <row r="37" spans="1:26" ht="12">
      <c r="A37" s="14" t="s">
        <v>588</v>
      </c>
      <c r="B37" s="43"/>
      <c r="C37" s="43"/>
      <c r="D37" s="43"/>
      <c r="E37" s="43"/>
      <c r="F37" s="43"/>
      <c r="G37" s="43"/>
      <c r="H37" s="43"/>
      <c r="I37" s="43"/>
      <c r="J37" s="43"/>
      <c r="K37" s="43"/>
      <c r="L37" s="43"/>
      <c r="M37" s="43"/>
      <c r="N37" s="43"/>
      <c r="O37" s="43"/>
      <c r="P37" s="43"/>
      <c r="Q37" s="43"/>
      <c r="R37" s="43"/>
      <c r="S37" s="43"/>
      <c r="T37" s="43"/>
      <c r="U37" s="43"/>
      <c r="V37" s="43"/>
      <c r="W37" s="43"/>
      <c r="X37" s="43"/>
      <c r="Y37" s="43"/>
      <c r="Z37" s="43"/>
    </row>
    <row r="38" spans="1:26" ht="12">
      <c r="A38" s="14" t="s">
        <v>468</v>
      </c>
      <c r="B38" s="43"/>
      <c r="C38" s="43"/>
      <c r="D38" s="43"/>
      <c r="E38" s="43"/>
      <c r="F38" s="43"/>
      <c r="G38" s="43"/>
      <c r="H38" s="43"/>
      <c r="I38" s="43"/>
      <c r="J38" s="43"/>
      <c r="K38" s="43"/>
      <c r="L38" s="43"/>
      <c r="M38" s="43"/>
      <c r="N38" s="43"/>
      <c r="O38" s="43"/>
      <c r="P38" s="43"/>
      <c r="Q38" s="43"/>
      <c r="R38" s="43"/>
      <c r="S38" s="43"/>
      <c r="T38" s="43"/>
      <c r="U38" s="43"/>
      <c r="V38" s="43"/>
      <c r="W38" s="43"/>
      <c r="X38" s="43"/>
      <c r="Y38" s="43"/>
      <c r="Z38" s="43"/>
    </row>
    <row r="39" spans="1:26" ht="12">
      <c r="A39" s="14" t="s">
        <v>469</v>
      </c>
      <c r="B39" s="43"/>
      <c r="C39" s="43"/>
      <c r="D39" s="43"/>
      <c r="E39" s="43"/>
      <c r="F39" s="43"/>
      <c r="G39" s="43"/>
      <c r="H39" s="43"/>
      <c r="I39" s="43"/>
      <c r="J39" s="43"/>
      <c r="K39" s="43"/>
      <c r="L39" s="43"/>
      <c r="M39" s="43"/>
      <c r="N39" s="43"/>
      <c r="O39" s="43"/>
      <c r="P39" s="43"/>
      <c r="Q39" s="43"/>
      <c r="R39" s="43"/>
      <c r="S39" s="43"/>
      <c r="T39" s="43"/>
      <c r="U39" s="43"/>
      <c r="V39" s="43"/>
      <c r="W39" s="43"/>
      <c r="X39" s="43"/>
      <c r="Y39" s="43"/>
      <c r="Z39" s="43"/>
    </row>
    <row r="40" spans="1:26" ht="12">
      <c r="A40" s="14" t="s">
        <v>230</v>
      </c>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spans="1:26" ht="12">
      <c r="A41" s="80" t="s">
        <v>233</v>
      </c>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spans="1:26" ht="12">
      <c r="A42" s="80" t="s">
        <v>284</v>
      </c>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spans="1:26" ht="12">
      <c r="A43" s="80" t="s">
        <v>438</v>
      </c>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spans="1:26" ht="12">
      <c r="A44" s="80" t="s">
        <v>475</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26" ht="12">
      <c r="A45" s="108" t="s">
        <v>592</v>
      </c>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spans="1:41" s="113" customFormat="1" ht="12">
      <c r="A46" s="97" t="s">
        <v>603</v>
      </c>
      <c r="B46" s="111"/>
      <c r="C46" s="111"/>
      <c r="D46" s="111"/>
      <c r="E46" s="111"/>
      <c r="F46" s="111"/>
      <c r="G46" s="111"/>
      <c r="H46" s="111"/>
      <c r="I46" s="111"/>
      <c r="J46" s="111"/>
      <c r="K46" s="111"/>
      <c r="L46" s="111"/>
      <c r="M46" s="111"/>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row>
    <row r="47" spans="1:41" s="113" customFormat="1" ht="12">
      <c r="A47" s="97" t="s">
        <v>625</v>
      </c>
      <c r="B47" s="111"/>
      <c r="C47" s="111"/>
      <c r="D47" s="111"/>
      <c r="E47" s="111"/>
      <c r="F47" s="111"/>
      <c r="G47" s="111"/>
      <c r="H47" s="111"/>
      <c r="I47" s="111"/>
      <c r="J47" s="111"/>
      <c r="K47" s="111"/>
      <c r="L47" s="111"/>
      <c r="M47" s="111"/>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row>
    <row r="48" spans="1:41" s="113" customFormat="1" ht="12">
      <c r="A48" s="97" t="s">
        <v>616</v>
      </c>
      <c r="B48" s="111"/>
      <c r="C48" s="111"/>
      <c r="D48" s="111"/>
      <c r="E48" s="111"/>
      <c r="F48" s="111"/>
      <c r="G48" s="111"/>
      <c r="H48" s="111"/>
      <c r="I48" s="111"/>
      <c r="J48" s="111"/>
      <c r="K48" s="111"/>
      <c r="L48" s="111"/>
      <c r="M48" s="111"/>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row>
    <row r="49" spans="1:13" ht="12">
      <c r="A49" s="152" t="s">
        <v>231</v>
      </c>
      <c r="B49" s="153"/>
      <c r="C49" s="153"/>
      <c r="D49" s="153"/>
      <c r="E49" s="153"/>
      <c r="F49" s="153"/>
      <c r="G49" s="153"/>
      <c r="H49" s="153"/>
      <c r="I49" s="153"/>
      <c r="J49" s="153"/>
      <c r="K49" s="153"/>
      <c r="L49" s="153"/>
      <c r="M49" s="153"/>
    </row>
    <row r="50" spans="1:13" ht="12">
      <c r="A50" s="76" t="s">
        <v>139</v>
      </c>
      <c r="B50" s="43"/>
      <c r="C50" s="43"/>
      <c r="D50" s="43"/>
      <c r="F50" s="43"/>
      <c r="G50" s="43"/>
      <c r="H50" s="43"/>
      <c r="I50" s="43"/>
      <c r="J50" s="43"/>
      <c r="K50" s="43"/>
      <c r="L50" s="43"/>
      <c r="M50" s="43"/>
    </row>
    <row r="51" ht="12">
      <c r="A51" s="82"/>
    </row>
    <row r="52" spans="5:7" ht="12" hidden="1">
      <c r="E52" s="43">
        <f>E5-SUM(E12,E27,E6:E11,E30:E31)</f>
        <v>0</v>
      </c>
      <c r="G52" s="43">
        <f>SUM(G33:G36)</f>
        <v>23420891</v>
      </c>
    </row>
    <row r="53" spans="1:13" ht="12" hidden="1">
      <c r="A53" s="82" t="s">
        <v>429</v>
      </c>
      <c r="B53" s="43">
        <f aca="true" t="shared" si="1" ref="B53:J53">B5-SUM(B12,B27,B6:B11,B30:B31)</f>
        <v>0</v>
      </c>
      <c r="C53" s="43">
        <f t="shared" si="1"/>
        <v>0</v>
      </c>
      <c r="D53" s="43">
        <f>D5-SUM(D12,D27,D6:D11,D30:D31)</f>
        <v>0</v>
      </c>
      <c r="E53" s="43">
        <f>E5-SUM(E12,E27,E6:E11,E30:E31)</f>
        <v>0</v>
      </c>
      <c r="F53" s="43">
        <f t="shared" si="1"/>
        <v>0</v>
      </c>
      <c r="G53" s="43">
        <f t="shared" si="1"/>
        <v>0</v>
      </c>
      <c r="H53" s="126">
        <f t="shared" si="1"/>
        <v>0.020000000000010232</v>
      </c>
      <c r="I53" s="43">
        <f t="shared" si="1"/>
        <v>0</v>
      </c>
      <c r="J53" s="43">
        <f t="shared" si="1"/>
        <v>0</v>
      </c>
      <c r="K53" s="43"/>
      <c r="L53" s="43"/>
      <c r="M53" s="43"/>
    </row>
    <row r="54" spans="1:13" s="83" customFormat="1" ht="12" hidden="1">
      <c r="A54" s="98" t="s">
        <v>430</v>
      </c>
      <c r="B54" s="85">
        <f aca="true" t="shared" si="2" ref="B54:J54">B12-SUM(B13:B26)</f>
        <v>0</v>
      </c>
      <c r="C54" s="85">
        <f t="shared" si="2"/>
        <v>0</v>
      </c>
      <c r="D54" s="85">
        <f t="shared" si="2"/>
        <v>0</v>
      </c>
      <c r="E54" s="85">
        <f>E12-SUM(E13:E26)</f>
        <v>0</v>
      </c>
      <c r="F54" s="85">
        <f t="shared" si="2"/>
        <v>0</v>
      </c>
      <c r="G54" s="85">
        <f t="shared" si="2"/>
        <v>0</v>
      </c>
      <c r="H54" s="127">
        <f>H12-SUM(H13:H26)</f>
        <v>-0.009999999999994458</v>
      </c>
      <c r="I54" s="85">
        <f t="shared" si="2"/>
        <v>0</v>
      </c>
      <c r="J54" s="85">
        <f t="shared" si="2"/>
        <v>0</v>
      </c>
      <c r="K54" s="85"/>
      <c r="L54" s="85"/>
      <c r="M54" s="85"/>
    </row>
    <row r="55" spans="1:13" ht="12" hidden="1">
      <c r="A55" s="82" t="s">
        <v>431</v>
      </c>
      <c r="B55" s="43">
        <f aca="true" t="shared" si="3" ref="B55:H55">B27-SUM(B28:B29)</f>
        <v>0</v>
      </c>
      <c r="C55" s="43">
        <f t="shared" si="3"/>
        <v>0</v>
      </c>
      <c r="D55" s="43">
        <f t="shared" si="3"/>
        <v>0</v>
      </c>
      <c r="E55" s="43">
        <f>E27-SUM(E28:E29)</f>
        <v>0</v>
      </c>
      <c r="F55" s="43">
        <f t="shared" si="3"/>
        <v>0</v>
      </c>
      <c r="G55" s="43">
        <f t="shared" si="3"/>
        <v>0</v>
      </c>
      <c r="H55" s="126">
        <f t="shared" si="3"/>
        <v>0.010000000000000009</v>
      </c>
      <c r="I55" s="43">
        <f>I27-SUM(I28:I29)</f>
        <v>0</v>
      </c>
      <c r="J55" s="43">
        <f>J27-SUM(J28:J29)</f>
        <v>0</v>
      </c>
      <c r="K55" s="43"/>
      <c r="L55" s="43"/>
      <c r="M55" s="43"/>
    </row>
    <row r="56" spans="1:13" ht="12" hidden="1">
      <c r="A56" s="82" t="s">
        <v>432</v>
      </c>
      <c r="B56" s="43">
        <f>B5-'年月monthly'!B234</f>
        <v>0</v>
      </c>
      <c r="C56" s="43">
        <f>C5-'年月monthly'!C234</f>
        <v>0</v>
      </c>
      <c r="D56" s="43">
        <f>D5-'年月monthly'!D234</f>
        <v>0</v>
      </c>
      <c r="E56" s="43">
        <f>E5-'年月monthly'!E234</f>
        <v>0</v>
      </c>
      <c r="F56" s="43">
        <f>F5-'年月monthly'!F234</f>
        <v>0</v>
      </c>
      <c r="G56" s="43">
        <f>G5-'年月monthly'!G234</f>
        <v>0</v>
      </c>
      <c r="H56" s="43"/>
      <c r="I56" s="43">
        <f>I5-'年月monthly'!I234</f>
        <v>0</v>
      </c>
      <c r="J56" s="43">
        <f>J5-'年月monthly'!J234</f>
        <v>0</v>
      </c>
      <c r="K56" s="43">
        <f>K5-'年月monthly'!K234</f>
        <v>0</v>
      </c>
      <c r="L56" s="43">
        <f>L5-'年月monthly'!L234</f>
        <v>0</v>
      </c>
      <c r="M56" s="43">
        <f>M5-'年月monthly'!M234</f>
        <v>0</v>
      </c>
    </row>
    <row r="57" spans="2:13" ht="12">
      <c r="B57" s="89"/>
      <c r="C57" s="89"/>
      <c r="D57" s="89"/>
      <c r="E57" s="88"/>
      <c r="F57" s="89"/>
      <c r="G57" s="89"/>
      <c r="H57" s="89"/>
      <c r="I57" s="89"/>
      <c r="J57" s="89"/>
      <c r="K57" s="89"/>
      <c r="L57" s="89"/>
      <c r="M57" s="89"/>
    </row>
    <row r="58" spans="2:13" ht="12">
      <c r="B58" s="88"/>
      <c r="C58" s="88"/>
      <c r="D58" s="88"/>
      <c r="E58" s="88"/>
      <c r="F58" s="88"/>
      <c r="G58" s="88"/>
      <c r="H58" s="88"/>
      <c r="I58" s="88"/>
      <c r="J58" s="88"/>
      <c r="K58" s="88"/>
      <c r="L58" s="88"/>
      <c r="M58" s="88"/>
    </row>
    <row r="59" spans="2:13" ht="12">
      <c r="B59" s="88"/>
      <c r="C59" s="88"/>
      <c r="D59" s="88"/>
      <c r="E59" s="88"/>
      <c r="F59" s="88"/>
      <c r="G59" s="88"/>
      <c r="H59" s="88"/>
      <c r="I59" s="88"/>
      <c r="J59" s="88"/>
      <c r="K59" s="88"/>
      <c r="L59" s="88"/>
      <c r="M59" s="88"/>
    </row>
    <row r="60" spans="2:13" ht="12">
      <c r="B60" s="88"/>
      <c r="C60" s="88"/>
      <c r="D60" s="88"/>
      <c r="F60" s="88"/>
      <c r="G60" s="88"/>
      <c r="H60" s="88"/>
      <c r="I60" s="88"/>
      <c r="J60" s="88"/>
      <c r="K60" s="88"/>
      <c r="L60" s="88"/>
      <c r="M60" s="88"/>
    </row>
  </sheetData>
  <sheetProtection/>
  <mergeCells count="4">
    <mergeCell ref="A1:M1"/>
    <mergeCell ref="A2:M2"/>
    <mergeCell ref="A32:M32"/>
    <mergeCell ref="A49:M49"/>
  </mergeCells>
  <conditionalFormatting sqref="B53:M56">
    <cfRule type="cellIs" priority="2" dxfId="20" operator="notEqual" stopIfTrue="1">
      <formula>0</formula>
    </cfRule>
  </conditionalFormatting>
  <conditionalFormatting sqref="E52">
    <cfRule type="cellIs" priority="1" dxfId="20" operator="notEqual" stopIfTrue="1">
      <formula>0</formula>
    </cfRule>
  </conditionalFormatting>
  <printOptions/>
  <pageMargins left="0.3937007874015748" right="0.3937007874015748" top="0.984251968503937" bottom="0.984251968503937" header="0.5118110236220472" footer="0.5118110236220472"/>
  <pageSetup fitToHeight="1" fitToWidth="1" horizontalDpi="1200" verticalDpi="1200" orientation="landscape" paperSize="9" scale="96"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AO60"/>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M1"/>
    </sheetView>
  </sheetViews>
  <sheetFormatPr defaultColWidth="9.33203125" defaultRowHeight="12"/>
  <cols>
    <col min="1" max="1" width="23.66015625" style="44" customWidth="1"/>
    <col min="2" max="2" width="13.16015625" style="44" customWidth="1"/>
    <col min="3" max="3" width="14.5" style="44" customWidth="1"/>
    <col min="4" max="4" width="9" style="44" customWidth="1"/>
    <col min="5" max="5" width="9.83203125" style="44" customWidth="1"/>
    <col min="6" max="6" width="10.33203125" style="44" customWidth="1"/>
    <col min="7" max="7" width="12" style="44" customWidth="1"/>
    <col min="8" max="8" width="10.66015625" style="44" customWidth="1"/>
    <col min="9" max="10" width="11.16015625" style="44" customWidth="1"/>
    <col min="11" max="11" width="10.66015625" style="44" customWidth="1"/>
    <col min="12" max="12" width="12.66015625" style="44" customWidth="1"/>
    <col min="13" max="13" width="15.5" style="44" customWidth="1"/>
    <col min="14" max="15" width="11" style="44" customWidth="1"/>
    <col min="16" max="16384" width="9.33203125" style="44" customWidth="1"/>
  </cols>
  <sheetData>
    <row r="1" spans="1:13" s="69" customFormat="1" ht="24.75" customHeight="1">
      <c r="A1" s="147" t="s">
        <v>358</v>
      </c>
      <c r="B1" s="147"/>
      <c r="C1" s="147"/>
      <c r="D1" s="147"/>
      <c r="E1" s="147"/>
      <c r="F1" s="147"/>
      <c r="G1" s="147"/>
      <c r="H1" s="147"/>
      <c r="I1" s="147"/>
      <c r="J1" s="147"/>
      <c r="K1" s="147"/>
      <c r="L1" s="147"/>
      <c r="M1" s="147"/>
    </row>
    <row r="2" spans="1:13" s="94" customFormat="1" ht="12" customHeight="1">
      <c r="A2" s="148" t="s">
        <v>622</v>
      </c>
      <c r="B2" s="149"/>
      <c r="C2" s="149"/>
      <c r="D2" s="149"/>
      <c r="E2" s="149"/>
      <c r="F2" s="149"/>
      <c r="G2" s="149"/>
      <c r="H2" s="149"/>
      <c r="I2" s="149"/>
      <c r="J2" s="149"/>
      <c r="K2" s="149"/>
      <c r="L2" s="149"/>
      <c r="M2" s="149"/>
    </row>
    <row r="3" spans="1:13" s="71" customFormat="1" ht="38.25" customHeight="1">
      <c r="A3" s="55" t="s">
        <v>181</v>
      </c>
      <c r="B3" s="55" t="s">
        <v>182</v>
      </c>
      <c r="C3" s="70" t="s">
        <v>1</v>
      </c>
      <c r="D3" s="70" t="s">
        <v>2</v>
      </c>
      <c r="E3" s="114" t="s">
        <v>593</v>
      </c>
      <c r="F3" s="55" t="s">
        <v>185</v>
      </c>
      <c r="G3" s="55" t="s">
        <v>186</v>
      </c>
      <c r="H3" s="55" t="s">
        <v>187</v>
      </c>
      <c r="I3" s="55" t="s">
        <v>6</v>
      </c>
      <c r="J3" s="55" t="s">
        <v>7</v>
      </c>
      <c r="K3" s="70" t="s">
        <v>190</v>
      </c>
      <c r="L3" s="70" t="s">
        <v>191</v>
      </c>
      <c r="M3" s="55" t="s">
        <v>365</v>
      </c>
    </row>
    <row r="4" spans="1:13" s="73" customFormat="1" ht="45.75" customHeight="1">
      <c r="A4" s="72" t="s">
        <v>128</v>
      </c>
      <c r="B4" s="72" t="s">
        <v>301</v>
      </c>
      <c r="C4" s="72" t="s">
        <v>344</v>
      </c>
      <c r="D4" s="72" t="s">
        <v>339</v>
      </c>
      <c r="E4" s="115" t="s">
        <v>601</v>
      </c>
      <c r="F4" s="72" t="s">
        <v>340</v>
      </c>
      <c r="G4" s="72" t="s">
        <v>341</v>
      </c>
      <c r="H4" s="72" t="s">
        <v>286</v>
      </c>
      <c r="I4" s="72" t="s">
        <v>85</v>
      </c>
      <c r="J4" s="72" t="s">
        <v>86</v>
      </c>
      <c r="K4" s="72" t="s">
        <v>87</v>
      </c>
      <c r="L4" s="52" t="s">
        <v>345</v>
      </c>
      <c r="M4" s="72" t="s">
        <v>306</v>
      </c>
    </row>
    <row r="5" spans="1:15" s="15" customFormat="1" ht="18" customHeight="1">
      <c r="A5" s="4" t="s">
        <v>124</v>
      </c>
      <c r="B5" s="5">
        <v>36197.0669</v>
      </c>
      <c r="C5" s="6">
        <v>368</v>
      </c>
      <c r="D5" s="6">
        <v>7851</v>
      </c>
      <c r="E5" s="6">
        <v>148234</v>
      </c>
      <c r="F5" s="6">
        <v>8561383</v>
      </c>
      <c r="G5" s="6">
        <v>23539816</v>
      </c>
      <c r="H5" s="7">
        <v>100</v>
      </c>
      <c r="I5" s="6">
        <v>11719270</v>
      </c>
      <c r="J5" s="6">
        <v>11820546</v>
      </c>
      <c r="K5" s="7">
        <v>99.14</v>
      </c>
      <c r="L5" s="7">
        <v>2.75</v>
      </c>
      <c r="M5" s="7">
        <v>650.32</v>
      </c>
      <c r="N5" s="118"/>
      <c r="O5" s="117"/>
    </row>
    <row r="6" spans="1:26" ht="12">
      <c r="A6" s="64" t="s">
        <v>470</v>
      </c>
      <c r="B6" s="40">
        <v>2052.5667</v>
      </c>
      <c r="C6" s="41">
        <v>29</v>
      </c>
      <c r="D6" s="41">
        <v>1032</v>
      </c>
      <c r="E6" s="41">
        <v>22331</v>
      </c>
      <c r="F6" s="41">
        <v>1526812</v>
      </c>
      <c r="G6" s="41">
        <v>3979208</v>
      </c>
      <c r="H6" s="42">
        <v>16.9</v>
      </c>
      <c r="I6" s="41">
        <v>1952341</v>
      </c>
      <c r="J6" s="41">
        <v>2026867</v>
      </c>
      <c r="K6" s="42">
        <v>96.32</v>
      </c>
      <c r="L6" s="42">
        <v>2.61</v>
      </c>
      <c r="M6" s="42">
        <v>1938.65</v>
      </c>
      <c r="N6" s="119"/>
      <c r="O6" s="117"/>
      <c r="P6" s="43"/>
      <c r="Q6" s="43"/>
      <c r="R6" s="43"/>
      <c r="S6" s="43"/>
      <c r="T6" s="43"/>
      <c r="U6" s="43"/>
      <c r="V6" s="43"/>
      <c r="W6" s="43"/>
      <c r="X6" s="43"/>
      <c r="Y6" s="43"/>
      <c r="Z6" s="43"/>
    </row>
    <row r="7" spans="1:26" ht="12">
      <c r="A7" s="74" t="s">
        <v>445</v>
      </c>
      <c r="B7" s="40">
        <v>271.7997</v>
      </c>
      <c r="C7" s="41">
        <v>12</v>
      </c>
      <c r="D7" s="41">
        <v>456</v>
      </c>
      <c r="E7" s="41">
        <v>9594</v>
      </c>
      <c r="F7" s="41">
        <v>1047284</v>
      </c>
      <c r="G7" s="41">
        <v>2695704</v>
      </c>
      <c r="H7" s="42">
        <v>11.45</v>
      </c>
      <c r="I7" s="41">
        <v>1289510</v>
      </c>
      <c r="J7" s="41">
        <v>1406194</v>
      </c>
      <c r="K7" s="42">
        <v>91.7</v>
      </c>
      <c r="L7" s="42">
        <v>2.57</v>
      </c>
      <c r="M7" s="42">
        <v>9917.98</v>
      </c>
      <c r="N7" s="119"/>
      <c r="O7" s="43"/>
      <c r="P7" s="43"/>
      <c r="Q7" s="43"/>
      <c r="R7" s="43"/>
      <c r="S7" s="43"/>
      <c r="T7" s="43"/>
      <c r="U7" s="43"/>
      <c r="V7" s="43"/>
      <c r="W7" s="43"/>
      <c r="X7" s="43"/>
      <c r="Y7" s="43"/>
      <c r="Z7" s="43"/>
    </row>
    <row r="8" spans="1:26" ht="12">
      <c r="A8" s="107" t="s">
        <v>587</v>
      </c>
      <c r="B8" s="40">
        <v>1220.954</v>
      </c>
      <c r="C8" s="41">
        <v>13</v>
      </c>
      <c r="D8" s="41">
        <v>495</v>
      </c>
      <c r="E8" s="41">
        <v>11756</v>
      </c>
      <c r="F8" s="41">
        <v>770894</v>
      </c>
      <c r="G8" s="41">
        <v>2147763</v>
      </c>
      <c r="H8" s="42">
        <v>9.12</v>
      </c>
      <c r="I8" s="41">
        <v>1071564</v>
      </c>
      <c r="J8" s="41">
        <v>1076199</v>
      </c>
      <c r="K8" s="42">
        <v>99.57</v>
      </c>
      <c r="L8" s="42">
        <v>2.79</v>
      </c>
      <c r="M8" s="42">
        <v>1759.09</v>
      </c>
      <c r="N8" s="119"/>
      <c r="O8" s="43"/>
      <c r="P8" s="43"/>
      <c r="Q8" s="43"/>
      <c r="R8" s="43"/>
      <c r="S8" s="43"/>
      <c r="T8" s="43"/>
      <c r="U8" s="43"/>
      <c r="V8" s="43"/>
      <c r="W8" s="43"/>
      <c r="X8" s="43"/>
      <c r="Y8" s="43"/>
      <c r="Z8" s="43"/>
    </row>
    <row r="9" spans="1:26" ht="12">
      <c r="A9" s="107" t="s">
        <v>471</v>
      </c>
      <c r="B9" s="40">
        <v>2214.8968</v>
      </c>
      <c r="C9" s="41">
        <v>29</v>
      </c>
      <c r="D9" s="41">
        <v>625</v>
      </c>
      <c r="E9" s="41">
        <v>12522</v>
      </c>
      <c r="F9" s="41">
        <v>944624</v>
      </c>
      <c r="G9" s="41">
        <v>2767239</v>
      </c>
      <c r="H9" s="42">
        <v>11.76</v>
      </c>
      <c r="I9" s="41">
        <v>1366312</v>
      </c>
      <c r="J9" s="41">
        <v>1400927</v>
      </c>
      <c r="K9" s="42">
        <v>97.53</v>
      </c>
      <c r="L9" s="42">
        <v>2.93</v>
      </c>
      <c r="M9" s="42">
        <v>1249.38</v>
      </c>
      <c r="N9" s="119"/>
      <c r="O9" s="43"/>
      <c r="P9" s="43"/>
      <c r="Q9" s="43"/>
      <c r="R9" s="43"/>
      <c r="S9" s="43"/>
      <c r="T9" s="43"/>
      <c r="U9" s="43"/>
      <c r="V9" s="43"/>
      <c r="W9" s="43"/>
      <c r="X9" s="43"/>
      <c r="Y9" s="43"/>
      <c r="Z9" s="43"/>
    </row>
    <row r="10" spans="1:26" ht="12">
      <c r="A10" s="107" t="s">
        <v>472</v>
      </c>
      <c r="B10" s="40">
        <v>2191.6531</v>
      </c>
      <c r="C10" s="41">
        <v>37</v>
      </c>
      <c r="D10" s="41">
        <v>752</v>
      </c>
      <c r="E10" s="41">
        <v>14714</v>
      </c>
      <c r="F10" s="41">
        <v>678158</v>
      </c>
      <c r="G10" s="41">
        <v>1886033</v>
      </c>
      <c r="H10" s="42">
        <v>8.01</v>
      </c>
      <c r="I10" s="41">
        <v>943082</v>
      </c>
      <c r="J10" s="41">
        <v>942951</v>
      </c>
      <c r="K10" s="42">
        <v>100.01</v>
      </c>
      <c r="L10" s="42">
        <v>2.78</v>
      </c>
      <c r="M10" s="42">
        <v>860.55</v>
      </c>
      <c r="N10" s="119"/>
      <c r="O10" s="43"/>
      <c r="P10" s="43"/>
      <c r="Q10" s="43"/>
      <c r="R10" s="43"/>
      <c r="S10" s="43"/>
      <c r="T10" s="43"/>
      <c r="U10" s="43"/>
      <c r="V10" s="43"/>
      <c r="W10" s="43"/>
      <c r="X10" s="43"/>
      <c r="Y10" s="43"/>
      <c r="Z10" s="43"/>
    </row>
    <row r="11" spans="1:26" ht="12">
      <c r="A11" s="74" t="s">
        <v>446</v>
      </c>
      <c r="B11" s="40">
        <v>2951.8524</v>
      </c>
      <c r="C11" s="41">
        <v>38</v>
      </c>
      <c r="D11" s="41">
        <v>891</v>
      </c>
      <c r="E11" s="41">
        <v>17343</v>
      </c>
      <c r="F11" s="41">
        <v>1083002</v>
      </c>
      <c r="G11" s="41">
        <v>2779371</v>
      </c>
      <c r="H11" s="42">
        <v>11.81</v>
      </c>
      <c r="I11" s="41">
        <v>1379043</v>
      </c>
      <c r="J11" s="41">
        <v>1400328</v>
      </c>
      <c r="K11" s="42">
        <v>98.48</v>
      </c>
      <c r="L11" s="42">
        <v>2.57</v>
      </c>
      <c r="M11" s="42">
        <v>941.57</v>
      </c>
      <c r="N11" s="119"/>
      <c r="O11" s="43"/>
      <c r="P11" s="43"/>
      <c r="Q11" s="43"/>
      <c r="R11" s="43"/>
      <c r="S11" s="43"/>
      <c r="T11" s="43"/>
      <c r="U11" s="43"/>
      <c r="V11" s="43"/>
      <c r="W11" s="43"/>
      <c r="X11" s="43"/>
      <c r="Y11" s="43"/>
      <c r="Z11" s="43"/>
    </row>
    <row r="12" spans="1:26" ht="12">
      <c r="A12" s="74" t="s">
        <v>447</v>
      </c>
      <c r="B12" s="40">
        <v>25110.0037</v>
      </c>
      <c r="C12" s="41">
        <v>200</v>
      </c>
      <c r="D12" s="41">
        <v>3541</v>
      </c>
      <c r="E12" s="41">
        <v>59070</v>
      </c>
      <c r="F12" s="41">
        <v>2468676</v>
      </c>
      <c r="G12" s="41">
        <v>7136789</v>
      </c>
      <c r="H12" s="42">
        <v>30.32</v>
      </c>
      <c r="I12" s="41">
        <v>3642668</v>
      </c>
      <c r="J12" s="41">
        <v>3494121</v>
      </c>
      <c r="K12" s="42">
        <v>104.25</v>
      </c>
      <c r="L12" s="42">
        <v>2.89</v>
      </c>
      <c r="M12" s="42">
        <v>284.22</v>
      </c>
      <c r="N12" s="119"/>
      <c r="O12" s="43"/>
      <c r="P12" s="43"/>
      <c r="Q12" s="43"/>
      <c r="R12" s="43"/>
      <c r="S12" s="43"/>
      <c r="T12" s="43"/>
      <c r="U12" s="43"/>
      <c r="V12" s="43"/>
      <c r="W12" s="43"/>
      <c r="X12" s="43"/>
      <c r="Y12" s="43"/>
      <c r="Z12" s="43"/>
    </row>
    <row r="13" spans="1:26" ht="12">
      <c r="A13" s="74" t="s">
        <v>448</v>
      </c>
      <c r="B13" s="10">
        <v>2143.6251</v>
      </c>
      <c r="C13" s="11">
        <v>12</v>
      </c>
      <c r="D13" s="11">
        <v>233</v>
      </c>
      <c r="E13" s="11">
        <v>3673</v>
      </c>
      <c r="F13" s="11">
        <v>166916</v>
      </c>
      <c r="G13" s="11">
        <v>457538</v>
      </c>
      <c r="H13" s="12">
        <v>1.94</v>
      </c>
      <c r="I13" s="11">
        <v>231722</v>
      </c>
      <c r="J13" s="11">
        <v>225816</v>
      </c>
      <c r="K13" s="12">
        <v>102.62</v>
      </c>
      <c r="L13" s="12">
        <v>2.74</v>
      </c>
      <c r="M13" s="12">
        <v>213.44</v>
      </c>
      <c r="N13" s="119"/>
      <c r="O13" s="43"/>
      <c r="P13" s="43"/>
      <c r="Q13" s="43"/>
      <c r="R13" s="43"/>
      <c r="S13" s="43"/>
      <c r="T13" s="43"/>
      <c r="U13" s="43"/>
      <c r="V13" s="43"/>
      <c r="W13" s="43"/>
      <c r="X13" s="43"/>
      <c r="Y13" s="43"/>
      <c r="Z13" s="43"/>
    </row>
    <row r="14" spans="1:26" ht="12">
      <c r="A14" s="74" t="s">
        <v>450</v>
      </c>
      <c r="B14" s="10">
        <v>1427.5369</v>
      </c>
      <c r="C14" s="11">
        <v>13</v>
      </c>
      <c r="D14" s="11">
        <v>191</v>
      </c>
      <c r="E14" s="11">
        <v>3228</v>
      </c>
      <c r="F14" s="11">
        <v>187439</v>
      </c>
      <c r="G14" s="11">
        <v>547481</v>
      </c>
      <c r="H14" s="12">
        <v>2.33</v>
      </c>
      <c r="I14" s="11">
        <v>280030</v>
      </c>
      <c r="J14" s="11">
        <v>267451</v>
      </c>
      <c r="K14" s="12">
        <v>104.7</v>
      </c>
      <c r="L14" s="12">
        <v>2.92</v>
      </c>
      <c r="M14" s="12">
        <v>383.51</v>
      </c>
      <c r="N14" s="119"/>
      <c r="O14" s="43"/>
      <c r="P14" s="43"/>
      <c r="Q14" s="43"/>
      <c r="R14" s="43"/>
      <c r="S14" s="43"/>
      <c r="T14" s="43"/>
      <c r="U14" s="43"/>
      <c r="V14" s="43"/>
      <c r="W14" s="43"/>
      <c r="X14" s="43"/>
      <c r="Y14" s="43"/>
      <c r="Z14" s="43"/>
    </row>
    <row r="15" spans="1:26" ht="12">
      <c r="A15" s="74" t="s">
        <v>451</v>
      </c>
      <c r="B15" s="10">
        <v>1820.3149</v>
      </c>
      <c r="C15" s="11">
        <v>18</v>
      </c>
      <c r="D15" s="11">
        <v>274</v>
      </c>
      <c r="E15" s="11">
        <v>4687</v>
      </c>
      <c r="F15" s="11">
        <v>185915</v>
      </c>
      <c r="G15" s="11">
        <v>559189</v>
      </c>
      <c r="H15" s="12">
        <v>2.38</v>
      </c>
      <c r="I15" s="11">
        <v>288469</v>
      </c>
      <c r="J15" s="11">
        <v>270720</v>
      </c>
      <c r="K15" s="12">
        <v>106.56</v>
      </c>
      <c r="L15" s="12">
        <v>3.01</v>
      </c>
      <c r="M15" s="12">
        <v>307.19</v>
      </c>
      <c r="N15" s="119"/>
      <c r="O15" s="43"/>
      <c r="P15" s="43"/>
      <c r="Q15" s="43"/>
      <c r="R15" s="43"/>
      <c r="S15" s="43"/>
      <c r="T15" s="43"/>
      <c r="U15" s="43"/>
      <c r="V15" s="43"/>
      <c r="W15" s="43"/>
      <c r="X15" s="43"/>
      <c r="Y15" s="43"/>
      <c r="Z15" s="43"/>
    </row>
    <row r="16" spans="1:26" ht="12">
      <c r="A16" s="74" t="s">
        <v>452</v>
      </c>
      <c r="B16" s="10">
        <v>1074.396</v>
      </c>
      <c r="C16" s="11">
        <v>26</v>
      </c>
      <c r="D16" s="11">
        <v>589</v>
      </c>
      <c r="E16" s="11">
        <v>9169</v>
      </c>
      <c r="F16" s="11">
        <v>384700</v>
      </c>
      <c r="G16" s="11">
        <v>1287146</v>
      </c>
      <c r="H16" s="12">
        <v>5.47</v>
      </c>
      <c r="I16" s="11">
        <v>656749</v>
      </c>
      <c r="J16" s="11">
        <v>630397</v>
      </c>
      <c r="K16" s="12">
        <v>104.18</v>
      </c>
      <c r="L16" s="12">
        <v>3.35</v>
      </c>
      <c r="M16" s="12">
        <v>1198.02</v>
      </c>
      <c r="N16" s="119"/>
      <c r="O16" s="43"/>
      <c r="P16" s="43"/>
      <c r="Q16" s="43"/>
      <c r="R16" s="43"/>
      <c r="S16" s="43"/>
      <c r="T16" s="43"/>
      <c r="U16" s="43"/>
      <c r="V16" s="43"/>
      <c r="W16" s="43"/>
      <c r="X16" s="43"/>
      <c r="Y16" s="43"/>
      <c r="Z16" s="43"/>
    </row>
    <row r="17" spans="1:26" ht="12">
      <c r="A17" s="74" t="s">
        <v>453</v>
      </c>
      <c r="B17" s="10">
        <v>4106.436</v>
      </c>
      <c r="C17" s="11">
        <v>13</v>
      </c>
      <c r="D17" s="11">
        <v>262</v>
      </c>
      <c r="E17" s="11">
        <v>4276</v>
      </c>
      <c r="F17" s="11">
        <v>177466</v>
      </c>
      <c r="G17" s="11">
        <v>505163</v>
      </c>
      <c r="H17" s="12">
        <v>2.15</v>
      </c>
      <c r="I17" s="11">
        <v>258990</v>
      </c>
      <c r="J17" s="11">
        <v>246173</v>
      </c>
      <c r="K17" s="12">
        <v>105.21</v>
      </c>
      <c r="L17" s="12">
        <v>2.85</v>
      </c>
      <c r="M17" s="12">
        <v>123.02</v>
      </c>
      <c r="N17" s="119"/>
      <c r="O17" s="43"/>
      <c r="P17" s="43"/>
      <c r="Q17" s="43"/>
      <c r="R17" s="43"/>
      <c r="S17" s="43"/>
      <c r="T17" s="43"/>
      <c r="U17" s="43"/>
      <c r="V17" s="43"/>
      <c r="W17" s="43"/>
      <c r="X17" s="43"/>
      <c r="Y17" s="43"/>
      <c r="Z17" s="43"/>
    </row>
    <row r="18" spans="1:26" ht="12">
      <c r="A18" s="74" t="s">
        <v>454</v>
      </c>
      <c r="B18" s="10">
        <v>1290.8326</v>
      </c>
      <c r="C18" s="11">
        <v>20</v>
      </c>
      <c r="D18" s="11">
        <v>388</v>
      </c>
      <c r="E18" s="11">
        <v>6423</v>
      </c>
      <c r="F18" s="11">
        <v>239481</v>
      </c>
      <c r="G18" s="11">
        <v>694873</v>
      </c>
      <c r="H18" s="12">
        <v>2.95</v>
      </c>
      <c r="I18" s="11">
        <v>360980</v>
      </c>
      <c r="J18" s="11">
        <v>333893</v>
      </c>
      <c r="K18" s="12">
        <v>108.11</v>
      </c>
      <c r="L18" s="12">
        <v>2.9</v>
      </c>
      <c r="M18" s="12">
        <v>538.31</v>
      </c>
      <c r="N18" s="119"/>
      <c r="O18" s="43"/>
      <c r="P18" s="43"/>
      <c r="Q18" s="43"/>
      <c r="R18" s="43"/>
      <c r="S18" s="43"/>
      <c r="T18" s="43"/>
      <c r="U18" s="43"/>
      <c r="V18" s="43"/>
      <c r="W18" s="43"/>
      <c r="X18" s="43"/>
      <c r="Y18" s="43"/>
      <c r="Z18" s="43"/>
    </row>
    <row r="19" spans="1:26" ht="12">
      <c r="A19" s="74" t="s">
        <v>455</v>
      </c>
      <c r="B19" s="10">
        <v>1903.6367</v>
      </c>
      <c r="C19" s="11">
        <v>18</v>
      </c>
      <c r="D19" s="11">
        <v>357</v>
      </c>
      <c r="E19" s="11">
        <v>5371</v>
      </c>
      <c r="F19" s="11">
        <v>182488</v>
      </c>
      <c r="G19" s="11">
        <v>515320</v>
      </c>
      <c r="H19" s="12">
        <v>2.19</v>
      </c>
      <c r="I19" s="11">
        <v>268109</v>
      </c>
      <c r="J19" s="11">
        <v>247211</v>
      </c>
      <c r="K19" s="12">
        <v>108.45</v>
      </c>
      <c r="L19" s="12">
        <v>2.82</v>
      </c>
      <c r="M19" s="12">
        <v>270.7</v>
      </c>
      <c r="N19" s="119"/>
      <c r="O19" s="43"/>
      <c r="P19" s="43"/>
      <c r="Q19" s="43"/>
      <c r="R19" s="43"/>
      <c r="S19" s="43"/>
      <c r="T19" s="43"/>
      <c r="U19" s="43"/>
      <c r="V19" s="43"/>
      <c r="W19" s="43"/>
      <c r="X19" s="43"/>
      <c r="Y19" s="43"/>
      <c r="Z19" s="43"/>
    </row>
    <row r="20" spans="1:26" ht="12">
      <c r="A20" s="74" t="s">
        <v>456</v>
      </c>
      <c r="B20" s="10">
        <v>2775.6003</v>
      </c>
      <c r="C20" s="11">
        <v>33</v>
      </c>
      <c r="D20" s="11">
        <v>464</v>
      </c>
      <c r="E20" s="11">
        <v>7513</v>
      </c>
      <c r="F20" s="11">
        <v>285804</v>
      </c>
      <c r="G20" s="11">
        <v>835792</v>
      </c>
      <c r="H20" s="12">
        <v>3.55</v>
      </c>
      <c r="I20" s="11">
        <v>427747</v>
      </c>
      <c r="J20" s="11">
        <v>408045</v>
      </c>
      <c r="K20" s="12">
        <v>104.83</v>
      </c>
      <c r="L20" s="12">
        <v>2.92</v>
      </c>
      <c r="M20" s="12">
        <v>301.12</v>
      </c>
      <c r="N20" s="119"/>
      <c r="O20" s="43"/>
      <c r="P20" s="43"/>
      <c r="Q20" s="43"/>
      <c r="R20" s="43"/>
      <c r="S20" s="43"/>
      <c r="T20" s="43"/>
      <c r="U20" s="43"/>
      <c r="V20" s="43"/>
      <c r="W20" s="43"/>
      <c r="X20" s="43"/>
      <c r="Y20" s="43"/>
      <c r="Z20" s="43"/>
    </row>
    <row r="21" spans="1:26" ht="12">
      <c r="A21" s="74" t="s">
        <v>457</v>
      </c>
      <c r="B21" s="10">
        <v>3515.2526</v>
      </c>
      <c r="C21" s="11">
        <v>16</v>
      </c>
      <c r="D21" s="11">
        <v>147</v>
      </c>
      <c r="E21" s="11">
        <v>2710</v>
      </c>
      <c r="F21" s="11">
        <v>82574</v>
      </c>
      <c r="G21" s="11">
        <v>220802</v>
      </c>
      <c r="H21" s="12">
        <v>0.94</v>
      </c>
      <c r="I21" s="11">
        <v>114205</v>
      </c>
      <c r="J21" s="11">
        <v>106597</v>
      </c>
      <c r="K21" s="12">
        <v>107.14</v>
      </c>
      <c r="L21" s="12">
        <v>2.67</v>
      </c>
      <c r="M21" s="12">
        <v>62.81</v>
      </c>
      <c r="N21" s="119"/>
      <c r="O21" s="43"/>
      <c r="P21" s="43"/>
      <c r="Q21" s="43"/>
      <c r="R21" s="43"/>
      <c r="S21" s="43"/>
      <c r="T21" s="43"/>
      <c r="U21" s="43"/>
      <c r="V21" s="43"/>
      <c r="W21" s="43"/>
      <c r="X21" s="43"/>
      <c r="Y21" s="43"/>
      <c r="Z21" s="43"/>
    </row>
    <row r="22" spans="1:26" ht="12">
      <c r="A22" s="74" t="s">
        <v>458</v>
      </c>
      <c r="B22" s="10">
        <v>4628.5714</v>
      </c>
      <c r="C22" s="11">
        <v>13</v>
      </c>
      <c r="D22" s="11">
        <v>177</v>
      </c>
      <c r="E22" s="11">
        <v>3682</v>
      </c>
      <c r="F22" s="11">
        <v>125361</v>
      </c>
      <c r="G22" s="11">
        <v>330911</v>
      </c>
      <c r="H22" s="12">
        <v>1.41</v>
      </c>
      <c r="I22" s="11">
        <v>168375</v>
      </c>
      <c r="J22" s="11">
        <v>162536</v>
      </c>
      <c r="K22" s="12">
        <v>103.59</v>
      </c>
      <c r="L22" s="12">
        <v>2.64</v>
      </c>
      <c r="M22" s="12">
        <v>71.49</v>
      </c>
      <c r="N22" s="119"/>
      <c r="O22" s="43"/>
      <c r="P22" s="43"/>
      <c r="Q22" s="43"/>
      <c r="R22" s="43"/>
      <c r="S22" s="43"/>
      <c r="T22" s="43"/>
      <c r="U22" s="43"/>
      <c r="V22" s="43"/>
      <c r="W22" s="43"/>
      <c r="X22" s="43"/>
      <c r="Y22" s="43"/>
      <c r="Z22" s="43"/>
    </row>
    <row r="23" spans="1:26" ht="12">
      <c r="A23" s="74" t="s">
        <v>459</v>
      </c>
      <c r="B23" s="10">
        <v>126.8641</v>
      </c>
      <c r="C23" s="11">
        <v>6</v>
      </c>
      <c r="D23" s="11">
        <v>96</v>
      </c>
      <c r="E23" s="11">
        <v>1403</v>
      </c>
      <c r="F23" s="11">
        <v>39244</v>
      </c>
      <c r="G23" s="11">
        <v>103263</v>
      </c>
      <c r="H23" s="12">
        <v>0.44</v>
      </c>
      <c r="I23" s="11">
        <v>53152</v>
      </c>
      <c r="J23" s="11">
        <v>50111</v>
      </c>
      <c r="K23" s="12">
        <v>106.07</v>
      </c>
      <c r="L23" s="12">
        <v>2.63</v>
      </c>
      <c r="M23" s="12">
        <v>813.97</v>
      </c>
      <c r="N23" s="119"/>
      <c r="O23" s="43"/>
      <c r="P23" s="43"/>
      <c r="Q23" s="43"/>
      <c r="R23" s="43"/>
      <c r="S23" s="43"/>
      <c r="T23" s="43"/>
      <c r="U23" s="43"/>
      <c r="V23" s="43"/>
      <c r="W23" s="43"/>
      <c r="X23" s="43"/>
      <c r="Y23" s="43"/>
      <c r="Z23" s="43"/>
    </row>
    <row r="24" spans="1:26" ht="12">
      <c r="A24" s="74" t="s">
        <v>460</v>
      </c>
      <c r="B24" s="10">
        <v>132.7589</v>
      </c>
      <c r="C24" s="11">
        <v>7</v>
      </c>
      <c r="D24" s="11">
        <v>157</v>
      </c>
      <c r="E24" s="11">
        <v>3313</v>
      </c>
      <c r="F24" s="11">
        <v>151881</v>
      </c>
      <c r="G24" s="11">
        <v>372100</v>
      </c>
      <c r="H24" s="12">
        <v>1.58</v>
      </c>
      <c r="I24" s="11">
        <v>186524</v>
      </c>
      <c r="J24" s="11">
        <v>185576</v>
      </c>
      <c r="K24" s="12">
        <v>100.51</v>
      </c>
      <c r="L24" s="12">
        <v>2.45</v>
      </c>
      <c r="M24" s="12">
        <v>2802.83</v>
      </c>
      <c r="N24" s="119"/>
      <c r="O24" s="43"/>
      <c r="P24" s="43"/>
      <c r="Q24" s="43"/>
      <c r="R24" s="43"/>
      <c r="S24" s="43"/>
      <c r="T24" s="43"/>
      <c r="U24" s="43"/>
      <c r="V24" s="43"/>
      <c r="W24" s="43"/>
      <c r="X24" s="43"/>
      <c r="Y24" s="43"/>
      <c r="Z24" s="43"/>
    </row>
    <row r="25" spans="1:26" ht="12">
      <c r="A25" s="74" t="s">
        <v>461</v>
      </c>
      <c r="B25" s="10">
        <v>104.1526</v>
      </c>
      <c r="C25" s="11">
        <v>3</v>
      </c>
      <c r="D25" s="11">
        <v>122</v>
      </c>
      <c r="E25" s="11">
        <v>2230</v>
      </c>
      <c r="F25" s="11">
        <v>160460</v>
      </c>
      <c r="G25" s="11">
        <v>437337</v>
      </c>
      <c r="H25" s="12">
        <v>1.86</v>
      </c>
      <c r="I25" s="11">
        <v>216206</v>
      </c>
      <c r="J25" s="11">
        <v>221131</v>
      </c>
      <c r="K25" s="12">
        <v>97.77</v>
      </c>
      <c r="L25" s="12">
        <v>2.73</v>
      </c>
      <c r="M25" s="12">
        <v>4199</v>
      </c>
      <c r="N25" s="119"/>
      <c r="O25" s="43"/>
      <c r="P25" s="43"/>
      <c r="Q25" s="43"/>
      <c r="R25" s="43"/>
      <c r="S25" s="43"/>
      <c r="T25" s="43"/>
      <c r="U25" s="43"/>
      <c r="V25" s="43"/>
      <c r="W25" s="43"/>
      <c r="X25" s="43"/>
      <c r="Y25" s="43"/>
      <c r="Z25" s="43"/>
    </row>
    <row r="26" spans="1:26" ht="12">
      <c r="A26" s="74" t="s">
        <v>462</v>
      </c>
      <c r="B26" s="10">
        <v>60.0256</v>
      </c>
      <c r="C26" s="11">
        <v>2</v>
      </c>
      <c r="D26" s="11">
        <v>84</v>
      </c>
      <c r="E26" s="11">
        <v>1392</v>
      </c>
      <c r="F26" s="11">
        <v>98947</v>
      </c>
      <c r="G26" s="11">
        <v>269874</v>
      </c>
      <c r="H26" s="12">
        <v>1.15</v>
      </c>
      <c r="I26" s="11">
        <v>131410</v>
      </c>
      <c r="J26" s="11">
        <v>138464</v>
      </c>
      <c r="K26" s="12">
        <v>94.91</v>
      </c>
      <c r="L26" s="12">
        <v>2.73</v>
      </c>
      <c r="M26" s="12">
        <v>4495.98</v>
      </c>
      <c r="N26" s="119"/>
      <c r="O26" s="43"/>
      <c r="P26" s="43"/>
      <c r="Q26" s="43"/>
      <c r="R26" s="43"/>
      <c r="S26" s="43"/>
      <c r="T26" s="43"/>
      <c r="U26" s="43"/>
      <c r="V26" s="43"/>
      <c r="W26" s="43"/>
      <c r="X26" s="43"/>
      <c r="Y26" s="43"/>
      <c r="Z26" s="43"/>
    </row>
    <row r="27" spans="1:26" s="9" customFormat="1" ht="12" customHeight="1">
      <c r="A27" s="74" t="s">
        <v>463</v>
      </c>
      <c r="B27" s="40">
        <v>180.456</v>
      </c>
      <c r="C27" s="41">
        <v>10</v>
      </c>
      <c r="D27" s="41">
        <v>59</v>
      </c>
      <c r="E27" s="41">
        <v>904</v>
      </c>
      <c r="F27" s="41">
        <v>41933</v>
      </c>
      <c r="G27" s="41">
        <v>147709</v>
      </c>
      <c r="H27" s="42">
        <v>0.63</v>
      </c>
      <c r="I27" s="41">
        <v>74750</v>
      </c>
      <c r="J27" s="41">
        <v>72959</v>
      </c>
      <c r="K27" s="42">
        <v>102.45</v>
      </c>
      <c r="L27" s="42">
        <v>3.52</v>
      </c>
      <c r="M27" s="42">
        <v>818.53</v>
      </c>
      <c r="N27" s="120"/>
      <c r="O27" s="43"/>
      <c r="P27" s="8"/>
      <c r="Q27" s="8"/>
      <c r="R27" s="8"/>
      <c r="S27" s="8"/>
      <c r="T27" s="8"/>
      <c r="U27" s="8"/>
      <c r="V27" s="8"/>
      <c r="W27" s="8"/>
      <c r="X27" s="8"/>
      <c r="Y27" s="8"/>
      <c r="Z27" s="8"/>
    </row>
    <row r="28" spans="1:26" s="9" customFormat="1" ht="12" customHeight="1">
      <c r="A28" s="64" t="s">
        <v>464</v>
      </c>
      <c r="B28" s="10">
        <v>151.656</v>
      </c>
      <c r="C28" s="11">
        <v>6</v>
      </c>
      <c r="D28" s="11">
        <v>37</v>
      </c>
      <c r="E28" s="11">
        <v>767</v>
      </c>
      <c r="F28" s="11">
        <v>39276</v>
      </c>
      <c r="G28" s="11">
        <v>135114</v>
      </c>
      <c r="H28" s="12">
        <v>0.57</v>
      </c>
      <c r="I28" s="11">
        <v>67572</v>
      </c>
      <c r="J28" s="11">
        <v>67542</v>
      </c>
      <c r="K28" s="12">
        <v>100.04</v>
      </c>
      <c r="L28" s="12">
        <v>3.44</v>
      </c>
      <c r="M28" s="12">
        <v>890.92</v>
      </c>
      <c r="N28" s="120"/>
      <c r="O28" s="8"/>
      <c r="P28" s="8"/>
      <c r="Q28" s="8"/>
      <c r="R28" s="8"/>
      <c r="S28" s="8"/>
      <c r="T28" s="8"/>
      <c r="U28" s="8"/>
      <c r="V28" s="8"/>
      <c r="W28" s="8"/>
      <c r="X28" s="8"/>
      <c r="Y28" s="8"/>
      <c r="Z28" s="8"/>
    </row>
    <row r="29" spans="1:26" s="9" customFormat="1" ht="12" customHeight="1">
      <c r="A29" s="64" t="s">
        <v>465</v>
      </c>
      <c r="B29" s="10">
        <v>28.8</v>
      </c>
      <c r="C29" s="11">
        <v>4</v>
      </c>
      <c r="D29" s="11">
        <v>22</v>
      </c>
      <c r="E29" s="11">
        <v>137</v>
      </c>
      <c r="F29" s="11">
        <v>2657</v>
      </c>
      <c r="G29" s="11">
        <v>12595</v>
      </c>
      <c r="H29" s="12">
        <v>0.05</v>
      </c>
      <c r="I29" s="11">
        <v>7178</v>
      </c>
      <c r="J29" s="11">
        <v>5417</v>
      </c>
      <c r="K29" s="12">
        <v>132.51</v>
      </c>
      <c r="L29" s="12">
        <v>4.74</v>
      </c>
      <c r="M29" s="12">
        <v>437.33</v>
      </c>
      <c r="N29" s="120"/>
      <c r="O29" s="8"/>
      <c r="P29" s="8"/>
      <c r="Q29" s="8"/>
      <c r="R29" s="8"/>
      <c r="S29" s="8"/>
      <c r="T29" s="8"/>
      <c r="U29" s="8"/>
      <c r="V29" s="8"/>
      <c r="W29" s="8"/>
      <c r="X29" s="8"/>
      <c r="Y29" s="8"/>
      <c r="Z29" s="8"/>
    </row>
    <row r="30" spans="1:26" s="9" customFormat="1" ht="12" customHeight="1">
      <c r="A30" s="91" t="s">
        <v>362</v>
      </c>
      <c r="B30" s="92">
        <v>2.38</v>
      </c>
      <c r="C30" s="93">
        <v>0</v>
      </c>
      <c r="D30" s="93">
        <v>0</v>
      </c>
      <c r="E30" s="93">
        <v>0</v>
      </c>
      <c r="F30" s="93">
        <v>0</v>
      </c>
      <c r="G30" s="93">
        <v>0</v>
      </c>
      <c r="H30" s="93">
        <v>0</v>
      </c>
      <c r="I30" s="93">
        <v>0</v>
      </c>
      <c r="J30" s="93">
        <v>0</v>
      </c>
      <c r="K30" s="93">
        <v>0</v>
      </c>
      <c r="L30" s="93">
        <v>0</v>
      </c>
      <c r="M30" s="93">
        <v>0</v>
      </c>
      <c r="N30" s="8"/>
      <c r="O30" s="8"/>
      <c r="P30" s="8"/>
      <c r="Q30" s="8"/>
      <c r="R30" s="8"/>
      <c r="S30" s="8"/>
      <c r="T30" s="8"/>
      <c r="U30" s="8"/>
      <c r="V30" s="8"/>
      <c r="W30" s="8"/>
      <c r="X30" s="8"/>
      <c r="Y30" s="8"/>
      <c r="Z30" s="8"/>
    </row>
    <row r="31" spans="1:26" s="9" customFormat="1" ht="12" customHeight="1" thickBot="1">
      <c r="A31" s="91" t="s">
        <v>363</v>
      </c>
      <c r="B31" s="92">
        <v>0.5045</v>
      </c>
      <c r="C31" s="93">
        <v>0</v>
      </c>
      <c r="D31" s="93">
        <v>0</v>
      </c>
      <c r="E31" s="93">
        <v>0</v>
      </c>
      <c r="F31" s="93">
        <v>0</v>
      </c>
      <c r="G31" s="93">
        <v>0</v>
      </c>
      <c r="H31" s="93">
        <v>0</v>
      </c>
      <c r="I31" s="93">
        <v>0</v>
      </c>
      <c r="J31" s="93">
        <v>0</v>
      </c>
      <c r="K31" s="93">
        <v>0</v>
      </c>
      <c r="L31" s="93">
        <v>0</v>
      </c>
      <c r="M31" s="93">
        <v>0</v>
      </c>
      <c r="N31" s="8"/>
      <c r="O31" s="8"/>
      <c r="P31" s="8"/>
      <c r="Q31" s="8"/>
      <c r="R31" s="8"/>
      <c r="S31" s="8"/>
      <c r="T31" s="8"/>
      <c r="U31" s="8"/>
      <c r="V31" s="8"/>
      <c r="W31" s="8"/>
      <c r="X31" s="8"/>
      <c r="Y31" s="8"/>
      <c r="Z31" s="8"/>
    </row>
    <row r="32" spans="1:26" s="9" customFormat="1" ht="15" customHeight="1" thickTop="1">
      <c r="A32" s="150" t="s">
        <v>607</v>
      </c>
      <c r="B32" s="151"/>
      <c r="C32" s="151"/>
      <c r="D32" s="151"/>
      <c r="E32" s="151"/>
      <c r="F32" s="151"/>
      <c r="G32" s="151"/>
      <c r="H32" s="151"/>
      <c r="I32" s="151"/>
      <c r="J32" s="151"/>
      <c r="K32" s="151"/>
      <c r="L32" s="151"/>
      <c r="M32" s="151"/>
      <c r="N32" s="8"/>
      <c r="O32" s="8"/>
      <c r="P32" s="8"/>
      <c r="Q32" s="8"/>
      <c r="R32" s="8"/>
      <c r="S32" s="8"/>
      <c r="T32" s="8"/>
      <c r="U32" s="8"/>
      <c r="V32" s="8"/>
      <c r="W32" s="8"/>
      <c r="X32" s="8"/>
      <c r="Y32" s="8"/>
      <c r="Z32" s="8"/>
    </row>
    <row r="33" spans="1:26" ht="12">
      <c r="A33" s="66" t="s">
        <v>131</v>
      </c>
      <c r="B33" s="30">
        <f>SUM(B$6:B$8,B$24:B$25,B$13:B$14)</f>
        <v>7353.3939</v>
      </c>
      <c r="C33" s="31">
        <f>SUM(C$6:C$8,C$24:C$25,C$13:C$14)</f>
        <v>89</v>
      </c>
      <c r="D33" s="31">
        <f>SUM(D$6:D$8,D$24:D$25,D$13:D$14)</f>
        <v>2686</v>
      </c>
      <c r="E33" s="31">
        <f>SUM(E$6:E$7,E$24:E$25,E$12:E$14)</f>
        <v>103439</v>
      </c>
      <c r="F33" s="31">
        <f>SUM(F$6:F$8,F$24:F$25,F$13:F$14)</f>
        <v>4011686</v>
      </c>
      <c r="G33" s="32">
        <f>SUM(G$6:G$8,G$24:G$25,G$13:G$14)</f>
        <v>10637131</v>
      </c>
      <c r="H33" s="33">
        <f>G33/G52*100</f>
        <v>45.473163234077205</v>
      </c>
      <c r="I33" s="31">
        <f>SUM(I$6:I$8,I$24:I$25,I$13:I$14)</f>
        <v>5227897</v>
      </c>
      <c r="J33" s="31">
        <f>SUM(J$6:J$8,J$24:J$25,J$13:J$14)</f>
        <v>5409234</v>
      </c>
      <c r="K33" s="33">
        <f>I33/J33*100</f>
        <v>96.6476399431047</v>
      </c>
      <c r="L33" s="33">
        <f>G33/F33</f>
        <v>2.651536286738294</v>
      </c>
      <c r="M33" s="33">
        <f>G33/B33</f>
        <v>1446.5607506759566</v>
      </c>
      <c r="N33" s="43"/>
      <c r="O33" s="43"/>
      <c r="P33" s="43"/>
      <c r="Q33" s="43"/>
      <c r="R33" s="43"/>
      <c r="S33" s="43"/>
      <c r="T33" s="43"/>
      <c r="U33" s="43"/>
      <c r="V33" s="43"/>
      <c r="W33" s="43"/>
      <c r="X33" s="43"/>
      <c r="Y33" s="43"/>
      <c r="Z33" s="43"/>
    </row>
    <row r="34" spans="1:26" ht="12">
      <c r="A34" s="67" t="s">
        <v>133</v>
      </c>
      <c r="B34" s="30">
        <f>SUM(B$9,B$15:B$18)</f>
        <v>10506.876299999998</v>
      </c>
      <c r="C34" s="31">
        <f>SUM(C$9,C$15:C$18)</f>
        <v>106</v>
      </c>
      <c r="D34" s="31">
        <f>SUM(D$9,D$15:D$18)</f>
        <v>2138</v>
      </c>
      <c r="E34" s="31">
        <f>SUM(E$8,E$15:E$18)</f>
        <v>36311</v>
      </c>
      <c r="F34" s="31">
        <f>SUM(F$9,F$15:F$18)</f>
        <v>1932186</v>
      </c>
      <c r="G34" s="32">
        <f>SUM(G$9,G$15:G$18)</f>
        <v>5813610</v>
      </c>
      <c r="H34" s="33">
        <f>G34/G52*100</f>
        <v>24.85287024379634</v>
      </c>
      <c r="I34" s="31">
        <f>SUM(I$9,I$15:I$18)</f>
        <v>2931500</v>
      </c>
      <c r="J34" s="31">
        <f>SUM(J$9,J$15:J$18)</f>
        <v>2882110</v>
      </c>
      <c r="K34" s="33">
        <f>I34/J34*100</f>
        <v>101.71367505057059</v>
      </c>
      <c r="L34" s="33">
        <f>G34/F34</f>
        <v>3.0088252373218727</v>
      </c>
      <c r="M34" s="33">
        <f>G34/B34</f>
        <v>553.3147849090029</v>
      </c>
      <c r="N34" s="43"/>
      <c r="O34" s="43"/>
      <c r="P34" s="43"/>
      <c r="Q34" s="43"/>
      <c r="R34" s="43"/>
      <c r="S34" s="43"/>
      <c r="T34" s="43"/>
      <c r="U34" s="43"/>
      <c r="V34" s="43"/>
      <c r="W34" s="43"/>
      <c r="X34" s="43"/>
      <c r="Y34" s="43"/>
      <c r="Z34" s="43"/>
    </row>
    <row r="35" spans="1:26" ht="12">
      <c r="A35" s="67" t="s">
        <v>132</v>
      </c>
      <c r="B35" s="30">
        <f>SUM(B$26,B$10:B$11,B$19:B$20,B$23)</f>
        <v>10009.632200000002</v>
      </c>
      <c r="C35" s="31">
        <f>SUM(C$26,C$10:C$11,C$19:C$20,C$23)</f>
        <v>134</v>
      </c>
      <c r="D35" s="31">
        <f>SUM(D$26,D$10:D$11,D$19:D$20,D$23)</f>
        <v>2644</v>
      </c>
      <c r="E35" s="31">
        <f>SUM(E$26,E$9:E$10,E$19:E$20,E$23)</f>
        <v>42915</v>
      </c>
      <c r="F35" s="31">
        <f>SUM(F$26,F$10:F$11,F$19:F$20,F$23)</f>
        <v>2367643</v>
      </c>
      <c r="G35" s="32">
        <f>SUM(G$26,G$10:G$11,G$19:G$20,G$23)</f>
        <v>6389653</v>
      </c>
      <c r="H35" s="33">
        <f>G35/G52*100</f>
        <v>27.315423104041038</v>
      </c>
      <c r="I35" s="31">
        <f>SUM(I$26,I$10:I$11,I$19:I$20,I$23)</f>
        <v>3202543</v>
      </c>
      <c r="J35" s="31">
        <f>SUM(J$26,J$10:J$11,J$19:J$20,J$23)</f>
        <v>3187110</v>
      </c>
      <c r="K35" s="33">
        <f>I35/J35*100</f>
        <v>100.4842317962041</v>
      </c>
      <c r="L35" s="33">
        <f>G35/F35</f>
        <v>2.6987400549829514</v>
      </c>
      <c r="M35" s="33">
        <f>G35/B35</f>
        <v>638.3504281006448</v>
      </c>
      <c r="N35" s="43"/>
      <c r="O35" s="43"/>
      <c r="P35" s="43"/>
      <c r="Q35" s="43"/>
      <c r="R35" s="43"/>
      <c r="S35" s="43"/>
      <c r="T35" s="43"/>
      <c r="U35" s="43"/>
      <c r="V35" s="43"/>
      <c r="W35" s="43"/>
      <c r="X35" s="43"/>
      <c r="Y35" s="43"/>
      <c r="Z35" s="43"/>
    </row>
    <row r="36" spans="1:26" ht="12">
      <c r="A36" s="67" t="s">
        <v>135</v>
      </c>
      <c r="B36" s="34">
        <f aca="true" t="shared" si="0" ref="B36:G36">SUM(B$21:B$22)</f>
        <v>8143.824</v>
      </c>
      <c r="C36" s="35">
        <f t="shared" si="0"/>
        <v>29</v>
      </c>
      <c r="D36" s="35">
        <f t="shared" si="0"/>
        <v>324</v>
      </c>
      <c r="E36" s="35">
        <f t="shared" si="0"/>
        <v>6392</v>
      </c>
      <c r="F36" s="35">
        <f t="shared" si="0"/>
        <v>207935</v>
      </c>
      <c r="G36" s="36">
        <f t="shared" si="0"/>
        <v>551713</v>
      </c>
      <c r="H36" s="33">
        <f>G36/G52*100</f>
        <v>2.358543418085425</v>
      </c>
      <c r="I36" s="35">
        <f>SUM(I$21:I$22)</f>
        <v>282580</v>
      </c>
      <c r="J36" s="35">
        <f>SUM(J$21:J$22)</f>
        <v>269133</v>
      </c>
      <c r="K36" s="33">
        <f>I36/J36*100</f>
        <v>104.99641441220511</v>
      </c>
      <c r="L36" s="33">
        <f>G36/F36</f>
        <v>2.653295500997908</v>
      </c>
      <c r="M36" s="33">
        <f>G36/B36</f>
        <v>67.74618410221046</v>
      </c>
      <c r="N36" s="43"/>
      <c r="O36" s="43"/>
      <c r="P36" s="43"/>
      <c r="Q36" s="43"/>
      <c r="R36" s="43"/>
      <c r="S36" s="43"/>
      <c r="T36" s="43"/>
      <c r="U36" s="43"/>
      <c r="V36" s="43"/>
      <c r="W36" s="43"/>
      <c r="X36" s="43"/>
      <c r="Y36" s="43"/>
      <c r="Z36" s="43"/>
    </row>
    <row r="37" spans="1:26" ht="12">
      <c r="A37" s="14" t="s">
        <v>588</v>
      </c>
      <c r="B37" s="43"/>
      <c r="C37" s="43"/>
      <c r="D37" s="43"/>
      <c r="E37" s="43"/>
      <c r="F37" s="43"/>
      <c r="G37" s="43"/>
      <c r="H37" s="43"/>
      <c r="I37" s="43"/>
      <c r="J37" s="43"/>
      <c r="K37" s="43"/>
      <c r="L37" s="43"/>
      <c r="M37" s="43"/>
      <c r="N37" s="43"/>
      <c r="O37" s="43"/>
      <c r="P37" s="43"/>
      <c r="Q37" s="43"/>
      <c r="R37" s="43"/>
      <c r="S37" s="43"/>
      <c r="T37" s="43"/>
      <c r="U37" s="43"/>
      <c r="V37" s="43"/>
      <c r="W37" s="43"/>
      <c r="X37" s="43"/>
      <c r="Y37" s="43"/>
      <c r="Z37" s="43"/>
    </row>
    <row r="38" spans="1:26" ht="12">
      <c r="A38" s="14" t="s">
        <v>468</v>
      </c>
      <c r="B38" s="43"/>
      <c r="C38" s="43"/>
      <c r="D38" s="43"/>
      <c r="E38" s="43"/>
      <c r="F38" s="43"/>
      <c r="G38" s="43"/>
      <c r="H38" s="43"/>
      <c r="I38" s="43"/>
      <c r="J38" s="43"/>
      <c r="K38" s="43"/>
      <c r="L38" s="43"/>
      <c r="M38" s="43"/>
      <c r="N38" s="43"/>
      <c r="O38" s="43"/>
      <c r="P38" s="43"/>
      <c r="Q38" s="43"/>
      <c r="R38" s="43"/>
      <c r="S38" s="43"/>
      <c r="T38" s="43"/>
      <c r="U38" s="43"/>
      <c r="V38" s="43"/>
      <c r="W38" s="43"/>
      <c r="X38" s="43"/>
      <c r="Y38" s="43"/>
      <c r="Z38" s="43"/>
    </row>
    <row r="39" spans="1:26" ht="12">
      <c r="A39" s="14" t="s">
        <v>469</v>
      </c>
      <c r="B39" s="43"/>
      <c r="C39" s="43"/>
      <c r="D39" s="43"/>
      <c r="E39" s="43"/>
      <c r="F39" s="43"/>
      <c r="G39" s="43"/>
      <c r="H39" s="43"/>
      <c r="I39" s="43"/>
      <c r="J39" s="43"/>
      <c r="K39" s="43"/>
      <c r="L39" s="43"/>
      <c r="M39" s="43"/>
      <c r="N39" s="43"/>
      <c r="O39" s="43"/>
      <c r="P39" s="43"/>
      <c r="Q39" s="43"/>
      <c r="R39" s="43"/>
      <c r="S39" s="43"/>
      <c r="T39" s="43"/>
      <c r="U39" s="43"/>
      <c r="V39" s="43"/>
      <c r="W39" s="43"/>
      <c r="X39" s="43"/>
      <c r="Y39" s="43"/>
      <c r="Z39" s="43"/>
    </row>
    <row r="40" spans="1:26" ht="12">
      <c r="A40" s="14" t="s">
        <v>230</v>
      </c>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spans="1:26" ht="12">
      <c r="A41" s="80" t="s">
        <v>233</v>
      </c>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spans="1:26" ht="12">
      <c r="A42" s="80" t="s">
        <v>284</v>
      </c>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spans="1:26" ht="12">
      <c r="A43" s="80" t="s">
        <v>438</v>
      </c>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spans="1:26" ht="12">
      <c r="A44" s="80" t="s">
        <v>475</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26" ht="12">
      <c r="A45" s="108" t="s">
        <v>592</v>
      </c>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spans="1:41" s="113" customFormat="1" ht="12">
      <c r="A46" s="97" t="s">
        <v>603</v>
      </c>
      <c r="B46" s="111"/>
      <c r="C46" s="111"/>
      <c r="D46" s="111"/>
      <c r="E46" s="111"/>
      <c r="F46" s="111"/>
      <c r="G46" s="111"/>
      <c r="H46" s="111"/>
      <c r="I46" s="111"/>
      <c r="J46" s="111"/>
      <c r="K46" s="111"/>
      <c r="L46" s="111"/>
      <c r="M46" s="111"/>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row>
    <row r="47" spans="1:41" s="113" customFormat="1" ht="12">
      <c r="A47" s="97" t="s">
        <v>617</v>
      </c>
      <c r="B47" s="111"/>
      <c r="C47" s="111"/>
      <c r="D47" s="111"/>
      <c r="E47" s="111"/>
      <c r="F47" s="111"/>
      <c r="G47" s="111"/>
      <c r="H47" s="111"/>
      <c r="I47" s="111"/>
      <c r="J47" s="111"/>
      <c r="K47" s="111"/>
      <c r="L47" s="111"/>
      <c r="M47" s="111"/>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row>
    <row r="48" spans="1:41" s="113" customFormat="1" ht="12">
      <c r="A48" s="97" t="s">
        <v>616</v>
      </c>
      <c r="B48" s="111"/>
      <c r="C48" s="111"/>
      <c r="D48" s="111"/>
      <c r="E48" s="111"/>
      <c r="F48" s="111"/>
      <c r="G48" s="111"/>
      <c r="H48" s="111"/>
      <c r="I48" s="111"/>
      <c r="J48" s="111"/>
      <c r="K48" s="111"/>
      <c r="L48" s="111"/>
      <c r="M48" s="111"/>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row>
    <row r="49" spans="1:13" ht="12">
      <c r="A49" s="152" t="s">
        <v>231</v>
      </c>
      <c r="B49" s="153"/>
      <c r="C49" s="153"/>
      <c r="D49" s="153"/>
      <c r="E49" s="153"/>
      <c r="F49" s="153"/>
      <c r="G49" s="153"/>
      <c r="H49" s="153"/>
      <c r="I49" s="153"/>
      <c r="J49" s="153"/>
      <c r="K49" s="153"/>
      <c r="L49" s="153"/>
      <c r="M49" s="153"/>
    </row>
    <row r="50" spans="1:13" ht="12">
      <c r="A50" s="76" t="s">
        <v>139</v>
      </c>
      <c r="B50" s="43"/>
      <c r="C50" s="43"/>
      <c r="D50" s="43"/>
      <c r="F50" s="43"/>
      <c r="G50" s="43"/>
      <c r="H50" s="43"/>
      <c r="I50" s="43"/>
      <c r="J50" s="43"/>
      <c r="K50" s="43"/>
      <c r="L50" s="43"/>
      <c r="M50" s="43"/>
    </row>
    <row r="51" ht="12">
      <c r="A51" s="82"/>
    </row>
    <row r="52" spans="5:7" ht="12" hidden="1">
      <c r="E52" s="43">
        <f>E5-SUM(E12,E27,E6:E11,E30:E31)</f>
        <v>0</v>
      </c>
      <c r="G52" s="43">
        <f>SUM(G33:G36)</f>
        <v>23392107</v>
      </c>
    </row>
    <row r="53" spans="1:13" ht="12" hidden="1">
      <c r="A53" s="82" t="s">
        <v>429</v>
      </c>
      <c r="B53" s="43">
        <f aca="true" t="shared" si="1" ref="B53:J53">B5-SUM(B12,B27,B6:B11,B30:B31)</f>
        <v>0</v>
      </c>
      <c r="C53" s="43">
        <f t="shared" si="1"/>
        <v>0</v>
      </c>
      <c r="D53" s="43">
        <f>D5-SUM(D12,D27,D6:D11,D30:D31)</f>
        <v>0</v>
      </c>
      <c r="E53" s="43">
        <f>E5-SUM(E12,E27,E6:E11,E30:E31)</f>
        <v>0</v>
      </c>
      <c r="F53" s="43">
        <f t="shared" si="1"/>
        <v>0</v>
      </c>
      <c r="G53" s="43">
        <f t="shared" si="1"/>
        <v>0</v>
      </c>
      <c r="H53" s="43">
        <f t="shared" si="1"/>
        <v>0</v>
      </c>
      <c r="I53" s="43">
        <f t="shared" si="1"/>
        <v>0</v>
      </c>
      <c r="J53" s="43">
        <f t="shared" si="1"/>
        <v>0</v>
      </c>
      <c r="K53" s="43"/>
      <c r="L53" s="43"/>
      <c r="M53" s="43"/>
    </row>
    <row r="54" spans="1:13" s="83" customFormat="1" ht="12" hidden="1">
      <c r="A54" s="98" t="s">
        <v>430</v>
      </c>
      <c r="B54" s="85">
        <f aca="true" t="shared" si="2" ref="B54:J54">B12-SUM(B13:B26)</f>
        <v>0</v>
      </c>
      <c r="C54" s="85">
        <f t="shared" si="2"/>
        <v>0</v>
      </c>
      <c r="D54" s="85">
        <f t="shared" si="2"/>
        <v>0</v>
      </c>
      <c r="E54" s="85">
        <f>E12-SUM(E13:E26)</f>
        <v>0</v>
      </c>
      <c r="F54" s="85">
        <f t="shared" si="2"/>
        <v>0</v>
      </c>
      <c r="G54" s="85">
        <f t="shared" si="2"/>
        <v>0</v>
      </c>
      <c r="H54" s="85">
        <f t="shared" si="2"/>
        <v>-0.020000000000003126</v>
      </c>
      <c r="I54" s="85">
        <f t="shared" si="2"/>
        <v>0</v>
      </c>
      <c r="J54" s="85">
        <f t="shared" si="2"/>
        <v>0</v>
      </c>
      <c r="K54" s="85"/>
      <c r="L54" s="85"/>
      <c r="M54" s="85"/>
    </row>
    <row r="55" spans="1:13" ht="12" hidden="1">
      <c r="A55" s="82" t="s">
        <v>431</v>
      </c>
      <c r="B55" s="43">
        <f aca="true" t="shared" si="3" ref="B55:H55">B27-SUM(B28:B29)</f>
        <v>0</v>
      </c>
      <c r="C55" s="43">
        <f t="shared" si="3"/>
        <v>0</v>
      </c>
      <c r="D55" s="43">
        <f t="shared" si="3"/>
        <v>0</v>
      </c>
      <c r="E55" s="43">
        <f>E27-SUM(E28:E29)</f>
        <v>0</v>
      </c>
      <c r="F55" s="43">
        <f t="shared" si="3"/>
        <v>0</v>
      </c>
      <c r="G55" s="43">
        <f t="shared" si="3"/>
        <v>0</v>
      </c>
      <c r="H55" s="43">
        <f t="shared" si="3"/>
        <v>0.010000000000000009</v>
      </c>
      <c r="I55" s="43">
        <f>I27-SUM(I28:I29)</f>
        <v>0</v>
      </c>
      <c r="J55" s="43">
        <f>J27-SUM(J28:J29)</f>
        <v>0</v>
      </c>
      <c r="K55" s="43"/>
      <c r="L55" s="43"/>
      <c r="M55" s="43"/>
    </row>
    <row r="56" spans="1:13" ht="12" hidden="1">
      <c r="A56" s="82" t="s">
        <v>432</v>
      </c>
      <c r="B56" s="43">
        <f>B5-'年月monthly'!B221</f>
        <v>0</v>
      </c>
      <c r="C56" s="43">
        <f>C5-'年月monthly'!C221</f>
        <v>0</v>
      </c>
      <c r="D56" s="43">
        <f>D5-'年月monthly'!D221</f>
        <v>0</v>
      </c>
      <c r="E56" s="43">
        <f>E5-'年月monthly'!E221</f>
        <v>0</v>
      </c>
      <c r="F56" s="43">
        <f>F5-'年月monthly'!F221</f>
        <v>0</v>
      </c>
      <c r="G56" s="43">
        <f>G5-'年月monthly'!G221</f>
        <v>0</v>
      </c>
      <c r="H56" s="43"/>
      <c r="I56" s="43">
        <f>I5-'年月monthly'!I221</f>
        <v>0</v>
      </c>
      <c r="J56" s="43">
        <f>J5-'年月monthly'!J221</f>
        <v>0</v>
      </c>
      <c r="K56" s="43">
        <f>K5-'年月monthly'!K221</f>
        <v>0</v>
      </c>
      <c r="L56" s="43">
        <f>L5-'年月monthly'!L221</f>
        <v>0</v>
      </c>
      <c r="M56" s="43">
        <f>M5-'年月monthly'!M221</f>
        <v>0</v>
      </c>
    </row>
    <row r="57" spans="2:13" ht="12">
      <c r="B57" s="89"/>
      <c r="C57" s="89"/>
      <c r="D57" s="89"/>
      <c r="E57" s="88"/>
      <c r="F57" s="89"/>
      <c r="G57" s="89"/>
      <c r="H57" s="89"/>
      <c r="I57" s="89"/>
      <c r="J57" s="89"/>
      <c r="K57" s="89"/>
      <c r="L57" s="89"/>
      <c r="M57" s="89"/>
    </row>
    <row r="58" spans="2:13" ht="12">
      <c r="B58" s="88"/>
      <c r="C58" s="88"/>
      <c r="D58" s="88"/>
      <c r="E58" s="88"/>
      <c r="F58" s="88"/>
      <c r="G58" s="88"/>
      <c r="H58" s="88"/>
      <c r="I58" s="88"/>
      <c r="J58" s="88"/>
      <c r="K58" s="88"/>
      <c r="L58" s="88"/>
      <c r="M58" s="88"/>
    </row>
    <row r="59" spans="2:13" ht="12">
      <c r="B59" s="88"/>
      <c r="C59" s="88"/>
      <c r="D59" s="88"/>
      <c r="E59" s="88"/>
      <c r="F59" s="88"/>
      <c r="G59" s="88"/>
      <c r="H59" s="88"/>
      <c r="I59" s="88"/>
      <c r="J59" s="88"/>
      <c r="K59" s="88"/>
      <c r="L59" s="88"/>
      <c r="M59" s="88"/>
    </row>
    <row r="60" spans="2:13" ht="12">
      <c r="B60" s="88"/>
      <c r="C60" s="88"/>
      <c r="D60" s="88"/>
      <c r="F60" s="88"/>
      <c r="G60" s="88"/>
      <c r="H60" s="88"/>
      <c r="I60" s="88"/>
      <c r="J60" s="88"/>
      <c r="K60" s="88"/>
      <c r="L60" s="88"/>
      <c r="M60" s="88"/>
    </row>
  </sheetData>
  <sheetProtection/>
  <mergeCells count="4">
    <mergeCell ref="A1:M1"/>
    <mergeCell ref="A2:M2"/>
    <mergeCell ref="A32:M32"/>
    <mergeCell ref="A49:M49"/>
  </mergeCells>
  <conditionalFormatting sqref="B53:M56">
    <cfRule type="cellIs" priority="2" dxfId="20" operator="notEqual" stopIfTrue="1">
      <formula>0</formula>
    </cfRule>
  </conditionalFormatting>
  <conditionalFormatting sqref="E52">
    <cfRule type="cellIs" priority="1" dxfId="20" operator="notEqual" stopIfTrue="1">
      <formula>0</formula>
    </cfRule>
  </conditionalFormatting>
  <printOptions/>
  <pageMargins left="0.3937007874015748" right="0.3937007874015748" top="0.984251968503937" bottom="0.984251968503937" header="0.5118110236220472" footer="0.5118110236220472"/>
  <pageSetup fitToHeight="1" fitToWidth="1" horizontalDpi="1200" verticalDpi="1200" orientation="landscape" paperSize="9" scale="96"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O60"/>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2" sqref="A2:M2"/>
    </sheetView>
  </sheetViews>
  <sheetFormatPr defaultColWidth="9.33203125" defaultRowHeight="12"/>
  <cols>
    <col min="1" max="1" width="23.66015625" style="44" customWidth="1"/>
    <col min="2" max="2" width="13.16015625" style="44" customWidth="1"/>
    <col min="3" max="3" width="14.5" style="44" customWidth="1"/>
    <col min="4" max="4" width="9" style="44" customWidth="1"/>
    <col min="5" max="5" width="9.83203125" style="44" customWidth="1"/>
    <col min="6" max="6" width="10.33203125" style="44" customWidth="1"/>
    <col min="7" max="7" width="12" style="44" customWidth="1"/>
    <col min="8" max="8" width="10.66015625" style="44" customWidth="1"/>
    <col min="9" max="10" width="11.16015625" style="44" customWidth="1"/>
    <col min="11" max="11" width="10.66015625" style="44" customWidth="1"/>
    <col min="12" max="12" width="12.66015625" style="44" customWidth="1"/>
    <col min="13" max="13" width="15.5" style="44" customWidth="1"/>
    <col min="14" max="15" width="11" style="44" customWidth="1"/>
    <col min="16" max="16384" width="9.33203125" style="44" customWidth="1"/>
  </cols>
  <sheetData>
    <row r="1" spans="1:13" s="69" customFormat="1" ht="24.75" customHeight="1">
      <c r="A1" s="147" t="s">
        <v>542</v>
      </c>
      <c r="B1" s="147"/>
      <c r="C1" s="147"/>
      <c r="D1" s="147"/>
      <c r="E1" s="147"/>
      <c r="F1" s="147"/>
      <c r="G1" s="147"/>
      <c r="H1" s="147"/>
      <c r="I1" s="147"/>
      <c r="J1" s="147"/>
      <c r="K1" s="147"/>
      <c r="L1" s="147"/>
      <c r="M1" s="147"/>
    </row>
    <row r="2" spans="1:13" s="94" customFormat="1" ht="12" customHeight="1">
      <c r="A2" s="148" t="s">
        <v>605</v>
      </c>
      <c r="B2" s="149"/>
      <c r="C2" s="149"/>
      <c r="D2" s="149"/>
      <c r="E2" s="149"/>
      <c r="F2" s="149"/>
      <c r="G2" s="149"/>
      <c r="H2" s="149"/>
      <c r="I2" s="149"/>
      <c r="J2" s="149"/>
      <c r="K2" s="149"/>
      <c r="L2" s="149"/>
      <c r="M2" s="149"/>
    </row>
    <row r="3" spans="1:13" s="71" customFormat="1" ht="38.25" customHeight="1">
      <c r="A3" s="55" t="s">
        <v>543</v>
      </c>
      <c r="B3" s="55" t="s">
        <v>182</v>
      </c>
      <c r="C3" s="70" t="s">
        <v>544</v>
      </c>
      <c r="D3" s="70" t="s">
        <v>545</v>
      </c>
      <c r="E3" s="114" t="s">
        <v>593</v>
      </c>
      <c r="F3" s="55" t="s">
        <v>546</v>
      </c>
      <c r="G3" s="55" t="s">
        <v>547</v>
      </c>
      <c r="H3" s="55" t="s">
        <v>548</v>
      </c>
      <c r="I3" s="55" t="s">
        <v>549</v>
      </c>
      <c r="J3" s="55" t="s">
        <v>550</v>
      </c>
      <c r="K3" s="70" t="s">
        <v>551</v>
      </c>
      <c r="L3" s="70" t="s">
        <v>552</v>
      </c>
      <c r="M3" s="55" t="s">
        <v>553</v>
      </c>
    </row>
    <row r="4" spans="1:13" s="73" customFormat="1" ht="45.75" customHeight="1">
      <c r="A4" s="72" t="s">
        <v>554</v>
      </c>
      <c r="B4" s="72" t="s">
        <v>555</v>
      </c>
      <c r="C4" s="72" t="s">
        <v>556</v>
      </c>
      <c r="D4" s="72" t="s">
        <v>557</v>
      </c>
      <c r="E4" s="115" t="s">
        <v>601</v>
      </c>
      <c r="F4" s="72" t="s">
        <v>558</v>
      </c>
      <c r="G4" s="72" t="s">
        <v>559</v>
      </c>
      <c r="H4" s="72" t="s">
        <v>560</v>
      </c>
      <c r="I4" s="72" t="s">
        <v>561</v>
      </c>
      <c r="J4" s="72" t="s">
        <v>562</v>
      </c>
      <c r="K4" s="72" t="s">
        <v>563</v>
      </c>
      <c r="L4" s="52" t="s">
        <v>564</v>
      </c>
      <c r="M4" s="72" t="s">
        <v>565</v>
      </c>
    </row>
    <row r="5" spans="1:15" s="15" customFormat="1" ht="18" customHeight="1">
      <c r="A5" s="4" t="s">
        <v>566</v>
      </c>
      <c r="B5" s="5">
        <v>36197.0669</v>
      </c>
      <c r="C5" s="6">
        <v>368</v>
      </c>
      <c r="D5" s="6">
        <v>7851</v>
      </c>
      <c r="E5" s="6">
        <v>148400</v>
      </c>
      <c r="F5" s="6">
        <v>8468978</v>
      </c>
      <c r="G5" s="6">
        <v>23492074</v>
      </c>
      <c r="H5" s="7">
        <v>100</v>
      </c>
      <c r="I5" s="6">
        <v>11712047</v>
      </c>
      <c r="J5" s="6">
        <v>11780027</v>
      </c>
      <c r="K5" s="7">
        <v>99.42</v>
      </c>
      <c r="L5" s="7">
        <v>2.77</v>
      </c>
      <c r="M5" s="7">
        <v>649</v>
      </c>
      <c r="N5" s="118"/>
      <c r="O5" s="117"/>
    </row>
    <row r="6" spans="1:26" ht="12">
      <c r="A6" s="64" t="s">
        <v>567</v>
      </c>
      <c r="B6" s="40">
        <v>2052.5667</v>
      </c>
      <c r="C6" s="41">
        <v>29</v>
      </c>
      <c r="D6" s="41">
        <v>1032</v>
      </c>
      <c r="E6" s="41">
        <v>22304</v>
      </c>
      <c r="F6" s="41">
        <v>1510900</v>
      </c>
      <c r="G6" s="41">
        <v>3970644</v>
      </c>
      <c r="H6" s="42">
        <v>16.9</v>
      </c>
      <c r="I6" s="41">
        <v>1951355</v>
      </c>
      <c r="J6" s="41">
        <v>2019289</v>
      </c>
      <c r="K6" s="42">
        <v>96.64</v>
      </c>
      <c r="L6" s="42">
        <v>2.63</v>
      </c>
      <c r="M6" s="42">
        <v>1934.48</v>
      </c>
      <c r="N6" s="119"/>
      <c r="O6" s="117"/>
      <c r="P6" s="43"/>
      <c r="Q6" s="43"/>
      <c r="R6" s="43"/>
      <c r="S6" s="43"/>
      <c r="T6" s="43"/>
      <c r="U6" s="43"/>
      <c r="V6" s="43"/>
      <c r="W6" s="43"/>
      <c r="X6" s="43"/>
      <c r="Y6" s="43"/>
      <c r="Z6" s="43"/>
    </row>
    <row r="7" spans="1:26" ht="12">
      <c r="A7" s="74" t="s">
        <v>445</v>
      </c>
      <c r="B7" s="40">
        <v>271.7997</v>
      </c>
      <c r="C7" s="41">
        <v>12</v>
      </c>
      <c r="D7" s="41">
        <v>456</v>
      </c>
      <c r="E7" s="41">
        <v>9592</v>
      </c>
      <c r="F7" s="41">
        <v>1043948</v>
      </c>
      <c r="G7" s="41">
        <v>2704810</v>
      </c>
      <c r="H7" s="42">
        <v>11.51</v>
      </c>
      <c r="I7" s="41">
        <v>1295462</v>
      </c>
      <c r="J7" s="41">
        <v>1409348</v>
      </c>
      <c r="K7" s="42">
        <v>91.92</v>
      </c>
      <c r="L7" s="42">
        <v>2.59</v>
      </c>
      <c r="M7" s="42">
        <v>9951.48</v>
      </c>
      <c r="N7" s="119"/>
      <c r="O7" s="43"/>
      <c r="P7" s="43"/>
      <c r="Q7" s="43"/>
      <c r="R7" s="43"/>
      <c r="S7" s="43"/>
      <c r="T7" s="43"/>
      <c r="U7" s="43"/>
      <c r="V7" s="43"/>
      <c r="W7" s="43"/>
      <c r="X7" s="43"/>
      <c r="Y7" s="43"/>
      <c r="Z7" s="43"/>
    </row>
    <row r="8" spans="1:26" ht="12">
      <c r="A8" s="107" t="s">
        <v>587</v>
      </c>
      <c r="B8" s="40">
        <v>1220.954</v>
      </c>
      <c r="C8" s="41">
        <v>13</v>
      </c>
      <c r="D8" s="41">
        <v>495</v>
      </c>
      <c r="E8" s="41">
        <v>11550</v>
      </c>
      <c r="F8" s="41">
        <v>750501</v>
      </c>
      <c r="G8" s="41">
        <v>2105780</v>
      </c>
      <c r="H8" s="42">
        <v>8.96</v>
      </c>
      <c r="I8" s="41">
        <v>1053001</v>
      </c>
      <c r="J8" s="41">
        <v>1052779</v>
      </c>
      <c r="K8" s="42">
        <v>100.02</v>
      </c>
      <c r="L8" s="42">
        <v>2.81</v>
      </c>
      <c r="M8" s="42">
        <v>1724.7</v>
      </c>
      <c r="N8" s="119"/>
      <c r="O8" s="43"/>
      <c r="P8" s="43"/>
      <c r="Q8" s="43"/>
      <c r="R8" s="43"/>
      <c r="S8" s="43"/>
      <c r="T8" s="43"/>
      <c r="U8" s="43"/>
      <c r="V8" s="43"/>
      <c r="W8" s="43"/>
      <c r="X8" s="43"/>
      <c r="Y8" s="43"/>
      <c r="Z8" s="43"/>
    </row>
    <row r="9" spans="1:26" ht="12">
      <c r="A9" s="107" t="s">
        <v>568</v>
      </c>
      <c r="B9" s="40">
        <v>2214.8968</v>
      </c>
      <c r="C9" s="41">
        <v>29</v>
      </c>
      <c r="D9" s="41">
        <v>625</v>
      </c>
      <c r="E9" s="41">
        <v>13005</v>
      </c>
      <c r="F9" s="41">
        <v>927901</v>
      </c>
      <c r="G9" s="41">
        <v>2744445</v>
      </c>
      <c r="H9" s="42">
        <v>11.68</v>
      </c>
      <c r="I9" s="41">
        <v>1357014</v>
      </c>
      <c r="J9" s="41">
        <v>1387431</v>
      </c>
      <c r="K9" s="42">
        <v>97.81</v>
      </c>
      <c r="L9" s="42">
        <v>2.96</v>
      </c>
      <c r="M9" s="42">
        <v>1239.08</v>
      </c>
      <c r="N9" s="119"/>
      <c r="O9" s="43"/>
      <c r="P9" s="43"/>
      <c r="Q9" s="43"/>
      <c r="R9" s="43"/>
      <c r="S9" s="43"/>
      <c r="T9" s="43"/>
      <c r="U9" s="43"/>
      <c r="V9" s="43"/>
      <c r="W9" s="43"/>
      <c r="X9" s="43"/>
      <c r="Y9" s="43"/>
      <c r="Z9" s="43"/>
    </row>
    <row r="10" spans="1:26" ht="12">
      <c r="A10" s="107" t="s">
        <v>569</v>
      </c>
      <c r="B10" s="40">
        <v>2191.6531</v>
      </c>
      <c r="C10" s="41">
        <v>37</v>
      </c>
      <c r="D10" s="41">
        <v>752</v>
      </c>
      <c r="E10" s="41">
        <v>14714</v>
      </c>
      <c r="F10" s="41">
        <v>672325</v>
      </c>
      <c r="G10" s="41">
        <v>1885541</v>
      </c>
      <c r="H10" s="42">
        <v>8.03</v>
      </c>
      <c r="I10" s="41">
        <v>943804</v>
      </c>
      <c r="J10" s="41">
        <v>941737</v>
      </c>
      <c r="K10" s="42">
        <v>100.22</v>
      </c>
      <c r="L10" s="42">
        <v>2.8</v>
      </c>
      <c r="M10" s="42">
        <v>860.33</v>
      </c>
      <c r="N10" s="119"/>
      <c r="O10" s="43"/>
      <c r="P10" s="43"/>
      <c r="Q10" s="43"/>
      <c r="R10" s="43"/>
      <c r="S10" s="43"/>
      <c r="T10" s="43"/>
      <c r="U10" s="43"/>
      <c r="V10" s="43"/>
      <c r="W10" s="43"/>
      <c r="X10" s="43"/>
      <c r="Y10" s="43"/>
      <c r="Z10" s="43"/>
    </row>
    <row r="11" spans="1:26" ht="12">
      <c r="A11" s="74" t="s">
        <v>446</v>
      </c>
      <c r="B11" s="40">
        <v>2951.8524</v>
      </c>
      <c r="C11" s="41">
        <v>38</v>
      </c>
      <c r="D11" s="41">
        <v>891</v>
      </c>
      <c r="E11" s="41">
        <v>17343</v>
      </c>
      <c r="F11" s="41">
        <v>1072939</v>
      </c>
      <c r="G11" s="41">
        <v>2778918</v>
      </c>
      <c r="H11" s="42">
        <v>11.83</v>
      </c>
      <c r="I11" s="41">
        <v>1380989</v>
      </c>
      <c r="J11" s="41">
        <v>1397929</v>
      </c>
      <c r="K11" s="42">
        <v>98.79</v>
      </c>
      <c r="L11" s="42">
        <v>2.59</v>
      </c>
      <c r="M11" s="42">
        <v>941.41</v>
      </c>
      <c r="N11" s="119"/>
      <c r="O11" s="43"/>
      <c r="P11" s="43"/>
      <c r="Q11" s="43"/>
      <c r="R11" s="43"/>
      <c r="S11" s="43"/>
      <c r="T11" s="43"/>
      <c r="U11" s="43"/>
      <c r="V11" s="43"/>
      <c r="W11" s="43"/>
      <c r="X11" s="43"/>
      <c r="Y11" s="43"/>
      <c r="Z11" s="43"/>
    </row>
    <row r="12" spans="1:26" ht="12">
      <c r="A12" s="74" t="s">
        <v>447</v>
      </c>
      <c r="B12" s="40">
        <v>25110.0037</v>
      </c>
      <c r="C12" s="41">
        <v>200</v>
      </c>
      <c r="D12" s="41">
        <v>3541</v>
      </c>
      <c r="E12" s="41">
        <v>58988</v>
      </c>
      <c r="F12" s="41">
        <v>2449328</v>
      </c>
      <c r="G12" s="41">
        <v>7156590</v>
      </c>
      <c r="H12" s="42">
        <v>30.46</v>
      </c>
      <c r="I12" s="41">
        <v>3656660</v>
      </c>
      <c r="J12" s="41">
        <v>3499930</v>
      </c>
      <c r="K12" s="42">
        <v>104.48</v>
      </c>
      <c r="L12" s="42">
        <v>2.92</v>
      </c>
      <c r="M12" s="42">
        <v>285.01</v>
      </c>
      <c r="N12" s="119"/>
      <c r="O12" s="43"/>
      <c r="P12" s="43"/>
      <c r="Q12" s="43"/>
      <c r="R12" s="43"/>
      <c r="S12" s="43"/>
      <c r="T12" s="43"/>
      <c r="U12" s="43"/>
      <c r="V12" s="43"/>
      <c r="W12" s="43"/>
      <c r="X12" s="43"/>
      <c r="Y12" s="43"/>
      <c r="Z12" s="43"/>
    </row>
    <row r="13" spans="1:26" ht="12">
      <c r="A13" s="74" t="s">
        <v>448</v>
      </c>
      <c r="B13" s="10">
        <v>2143.6251</v>
      </c>
      <c r="C13" s="11">
        <v>12</v>
      </c>
      <c r="D13" s="11">
        <v>233</v>
      </c>
      <c r="E13" s="11">
        <v>3671</v>
      </c>
      <c r="F13" s="11">
        <v>164911</v>
      </c>
      <c r="G13" s="11">
        <v>458117</v>
      </c>
      <c r="H13" s="12">
        <v>1.95</v>
      </c>
      <c r="I13" s="11">
        <v>232217</v>
      </c>
      <c r="J13" s="11">
        <v>225900</v>
      </c>
      <c r="K13" s="12">
        <v>102.8</v>
      </c>
      <c r="L13" s="12">
        <v>2.78</v>
      </c>
      <c r="M13" s="12">
        <v>213.71</v>
      </c>
      <c r="N13" s="119"/>
      <c r="O13" s="43"/>
      <c r="P13" s="43"/>
      <c r="Q13" s="43"/>
      <c r="R13" s="43"/>
      <c r="S13" s="43"/>
      <c r="T13" s="43"/>
      <c r="U13" s="43"/>
      <c r="V13" s="43"/>
      <c r="W13" s="43"/>
      <c r="X13" s="43"/>
      <c r="Y13" s="43"/>
      <c r="Z13" s="43"/>
    </row>
    <row r="14" spans="1:26" ht="12">
      <c r="A14" s="74" t="s">
        <v>450</v>
      </c>
      <c r="B14" s="10">
        <v>1427.5369</v>
      </c>
      <c r="C14" s="11">
        <v>13</v>
      </c>
      <c r="D14" s="11">
        <v>191</v>
      </c>
      <c r="E14" s="11">
        <v>3228</v>
      </c>
      <c r="F14" s="11">
        <v>183110</v>
      </c>
      <c r="G14" s="11">
        <v>542042</v>
      </c>
      <c r="H14" s="12">
        <v>2.31</v>
      </c>
      <c r="I14" s="11">
        <v>277417</v>
      </c>
      <c r="J14" s="11">
        <v>264625</v>
      </c>
      <c r="K14" s="12">
        <v>104.83</v>
      </c>
      <c r="L14" s="12">
        <v>2.96</v>
      </c>
      <c r="M14" s="12">
        <v>379.7</v>
      </c>
      <c r="N14" s="119"/>
      <c r="O14" s="43"/>
      <c r="P14" s="43"/>
      <c r="Q14" s="43"/>
      <c r="R14" s="43"/>
      <c r="S14" s="43"/>
      <c r="T14" s="43"/>
      <c r="U14" s="43"/>
      <c r="V14" s="43"/>
      <c r="W14" s="43"/>
      <c r="X14" s="43"/>
      <c r="Y14" s="43"/>
      <c r="Z14" s="43"/>
    </row>
    <row r="15" spans="1:26" ht="12">
      <c r="A15" s="74" t="s">
        <v>451</v>
      </c>
      <c r="B15" s="10">
        <v>1820.3149</v>
      </c>
      <c r="C15" s="11">
        <v>18</v>
      </c>
      <c r="D15" s="11">
        <v>274</v>
      </c>
      <c r="E15" s="11">
        <v>4685</v>
      </c>
      <c r="F15" s="11">
        <v>184363</v>
      </c>
      <c r="G15" s="11">
        <v>563912</v>
      </c>
      <c r="H15" s="12">
        <v>2.4</v>
      </c>
      <c r="I15" s="11">
        <v>290726</v>
      </c>
      <c r="J15" s="11">
        <v>273186</v>
      </c>
      <c r="K15" s="12">
        <v>106.42</v>
      </c>
      <c r="L15" s="12">
        <v>3.06</v>
      </c>
      <c r="M15" s="12">
        <v>309.79</v>
      </c>
      <c r="N15" s="119"/>
      <c r="O15" s="43"/>
      <c r="P15" s="43"/>
      <c r="Q15" s="43"/>
      <c r="R15" s="43"/>
      <c r="S15" s="43"/>
      <c r="T15" s="43"/>
      <c r="U15" s="43"/>
      <c r="V15" s="43"/>
      <c r="W15" s="43"/>
      <c r="X15" s="43"/>
      <c r="Y15" s="43"/>
      <c r="Z15" s="43"/>
    </row>
    <row r="16" spans="1:26" ht="12">
      <c r="A16" s="74" t="s">
        <v>452</v>
      </c>
      <c r="B16" s="10">
        <v>1074.396</v>
      </c>
      <c r="C16" s="11">
        <v>26</v>
      </c>
      <c r="D16" s="11">
        <v>589</v>
      </c>
      <c r="E16" s="11">
        <v>9147</v>
      </c>
      <c r="F16" s="11">
        <v>381888</v>
      </c>
      <c r="G16" s="11">
        <v>1289072</v>
      </c>
      <c r="H16" s="12">
        <v>5.49</v>
      </c>
      <c r="I16" s="11">
        <v>658561</v>
      </c>
      <c r="J16" s="11">
        <v>630511</v>
      </c>
      <c r="K16" s="12">
        <v>104.45</v>
      </c>
      <c r="L16" s="12">
        <v>3.38</v>
      </c>
      <c r="M16" s="12">
        <v>1199.81</v>
      </c>
      <c r="N16" s="119"/>
      <c r="O16" s="43"/>
      <c r="P16" s="43"/>
      <c r="Q16" s="43"/>
      <c r="R16" s="43"/>
      <c r="S16" s="43"/>
      <c r="T16" s="43"/>
      <c r="U16" s="43"/>
      <c r="V16" s="43"/>
      <c r="W16" s="43"/>
      <c r="X16" s="43"/>
      <c r="Y16" s="43"/>
      <c r="Z16" s="43"/>
    </row>
    <row r="17" spans="1:26" ht="12">
      <c r="A17" s="74" t="s">
        <v>453</v>
      </c>
      <c r="B17" s="10">
        <v>4106.436</v>
      </c>
      <c r="C17" s="11">
        <v>13</v>
      </c>
      <c r="D17" s="11">
        <v>262</v>
      </c>
      <c r="E17" s="11">
        <v>4271</v>
      </c>
      <c r="F17" s="11">
        <v>176988</v>
      </c>
      <c r="G17" s="11">
        <v>509490</v>
      </c>
      <c r="H17" s="12">
        <v>2.17</v>
      </c>
      <c r="I17" s="11">
        <v>261379</v>
      </c>
      <c r="J17" s="11">
        <v>248111</v>
      </c>
      <c r="K17" s="12">
        <v>105.35</v>
      </c>
      <c r="L17" s="12">
        <v>2.88</v>
      </c>
      <c r="M17" s="12">
        <v>124.07</v>
      </c>
      <c r="N17" s="119"/>
      <c r="O17" s="43"/>
      <c r="P17" s="43"/>
      <c r="Q17" s="43"/>
      <c r="R17" s="43"/>
      <c r="S17" s="43"/>
      <c r="T17" s="43"/>
      <c r="U17" s="43"/>
      <c r="V17" s="43"/>
      <c r="W17" s="43"/>
      <c r="X17" s="43"/>
      <c r="Y17" s="43"/>
      <c r="Z17" s="43"/>
    </row>
    <row r="18" spans="1:26" ht="12">
      <c r="A18" s="74" t="s">
        <v>454</v>
      </c>
      <c r="B18" s="10">
        <v>1290.8326</v>
      </c>
      <c r="C18" s="11">
        <v>20</v>
      </c>
      <c r="D18" s="11">
        <v>388</v>
      </c>
      <c r="E18" s="11">
        <v>6423</v>
      </c>
      <c r="F18" s="11">
        <v>238485</v>
      </c>
      <c r="G18" s="11">
        <v>699633</v>
      </c>
      <c r="H18" s="12">
        <v>2.98</v>
      </c>
      <c r="I18" s="11">
        <v>363832</v>
      </c>
      <c r="J18" s="11">
        <v>335801</v>
      </c>
      <c r="K18" s="12">
        <v>108.35</v>
      </c>
      <c r="L18" s="12">
        <v>2.93</v>
      </c>
      <c r="M18" s="12">
        <v>542</v>
      </c>
      <c r="N18" s="119"/>
      <c r="O18" s="43"/>
      <c r="P18" s="43"/>
      <c r="Q18" s="43"/>
      <c r="R18" s="43"/>
      <c r="S18" s="43"/>
      <c r="T18" s="43"/>
      <c r="U18" s="43"/>
      <c r="V18" s="43"/>
      <c r="W18" s="43"/>
      <c r="X18" s="43"/>
      <c r="Y18" s="43"/>
      <c r="Z18" s="43"/>
    </row>
    <row r="19" spans="1:26" ht="12">
      <c r="A19" s="74" t="s">
        <v>455</v>
      </c>
      <c r="B19" s="10">
        <v>1903.6367</v>
      </c>
      <c r="C19" s="11">
        <v>18</v>
      </c>
      <c r="D19" s="11">
        <v>357</v>
      </c>
      <c r="E19" s="11">
        <v>5347</v>
      </c>
      <c r="F19" s="11">
        <v>181969</v>
      </c>
      <c r="G19" s="11">
        <v>519839</v>
      </c>
      <c r="H19" s="12">
        <v>2.21</v>
      </c>
      <c r="I19" s="11">
        <v>270681</v>
      </c>
      <c r="J19" s="11">
        <v>249158</v>
      </c>
      <c r="K19" s="12">
        <v>108.64</v>
      </c>
      <c r="L19" s="12">
        <v>2.86</v>
      </c>
      <c r="M19" s="12">
        <v>273.08</v>
      </c>
      <c r="N19" s="119"/>
      <c r="O19" s="43"/>
      <c r="P19" s="43"/>
      <c r="Q19" s="43"/>
      <c r="R19" s="43"/>
      <c r="S19" s="43"/>
      <c r="T19" s="43"/>
      <c r="U19" s="43"/>
      <c r="V19" s="43"/>
      <c r="W19" s="43"/>
      <c r="X19" s="43"/>
      <c r="Y19" s="43"/>
      <c r="Z19" s="43"/>
    </row>
    <row r="20" spans="1:26" ht="12">
      <c r="A20" s="74" t="s">
        <v>456</v>
      </c>
      <c r="B20" s="10">
        <v>2775.6003</v>
      </c>
      <c r="C20" s="11">
        <v>33</v>
      </c>
      <c r="D20" s="11">
        <v>464</v>
      </c>
      <c r="E20" s="11">
        <v>7512</v>
      </c>
      <c r="F20" s="11">
        <v>284445</v>
      </c>
      <c r="G20" s="11">
        <v>841253</v>
      </c>
      <c r="H20" s="12">
        <v>3.58</v>
      </c>
      <c r="I20" s="11">
        <v>430925</v>
      </c>
      <c r="J20" s="11">
        <v>410328</v>
      </c>
      <c r="K20" s="12">
        <v>105.02</v>
      </c>
      <c r="L20" s="12">
        <v>2.96</v>
      </c>
      <c r="M20" s="12">
        <v>303.09</v>
      </c>
      <c r="N20" s="119"/>
      <c r="O20" s="43"/>
      <c r="P20" s="43"/>
      <c r="Q20" s="43"/>
      <c r="R20" s="43"/>
      <c r="S20" s="43"/>
      <c r="T20" s="43"/>
      <c r="U20" s="43"/>
      <c r="V20" s="43"/>
      <c r="W20" s="43"/>
      <c r="X20" s="43"/>
      <c r="Y20" s="43"/>
      <c r="Z20" s="43"/>
    </row>
    <row r="21" spans="1:26" ht="12">
      <c r="A21" s="74" t="s">
        <v>457</v>
      </c>
      <c r="B21" s="10">
        <v>3515.2526</v>
      </c>
      <c r="C21" s="11">
        <v>16</v>
      </c>
      <c r="D21" s="11">
        <v>147</v>
      </c>
      <c r="E21" s="11">
        <v>2710</v>
      </c>
      <c r="F21" s="11">
        <v>82326</v>
      </c>
      <c r="G21" s="11">
        <v>222452</v>
      </c>
      <c r="H21" s="12">
        <v>0.95</v>
      </c>
      <c r="I21" s="11">
        <v>115174</v>
      </c>
      <c r="J21" s="11">
        <v>107278</v>
      </c>
      <c r="K21" s="12">
        <v>107.36</v>
      </c>
      <c r="L21" s="12">
        <v>2.7</v>
      </c>
      <c r="M21" s="12">
        <v>63.28</v>
      </c>
      <c r="N21" s="119"/>
      <c r="O21" s="43"/>
      <c r="P21" s="43"/>
      <c r="Q21" s="43"/>
      <c r="R21" s="43"/>
      <c r="S21" s="43"/>
      <c r="T21" s="43"/>
      <c r="U21" s="43"/>
      <c r="V21" s="43"/>
      <c r="W21" s="43"/>
      <c r="X21" s="43"/>
      <c r="Y21" s="43"/>
      <c r="Z21" s="43"/>
    </row>
    <row r="22" spans="1:26" ht="12">
      <c r="A22" s="74" t="s">
        <v>458</v>
      </c>
      <c r="B22" s="10">
        <v>4628.5714</v>
      </c>
      <c r="C22" s="11">
        <v>13</v>
      </c>
      <c r="D22" s="11">
        <v>177</v>
      </c>
      <c r="E22" s="11">
        <v>3656</v>
      </c>
      <c r="F22" s="11">
        <v>124956</v>
      </c>
      <c r="G22" s="11">
        <v>331945</v>
      </c>
      <c r="H22" s="12">
        <v>1.41</v>
      </c>
      <c r="I22" s="11">
        <v>169335</v>
      </c>
      <c r="J22" s="11">
        <v>162610</v>
      </c>
      <c r="K22" s="12">
        <v>104.14</v>
      </c>
      <c r="L22" s="12">
        <v>2.66</v>
      </c>
      <c r="M22" s="12">
        <v>71.72</v>
      </c>
      <c r="N22" s="119"/>
      <c r="O22" s="43"/>
      <c r="P22" s="43"/>
      <c r="Q22" s="43"/>
      <c r="R22" s="43"/>
      <c r="S22" s="43"/>
      <c r="T22" s="43"/>
      <c r="U22" s="43"/>
      <c r="V22" s="43"/>
      <c r="W22" s="43"/>
      <c r="X22" s="43"/>
      <c r="Y22" s="43"/>
      <c r="Z22" s="43"/>
    </row>
    <row r="23" spans="1:26" ht="12">
      <c r="A23" s="74" t="s">
        <v>459</v>
      </c>
      <c r="B23" s="10">
        <v>126.8641</v>
      </c>
      <c r="C23" s="11">
        <v>6</v>
      </c>
      <c r="D23" s="11">
        <v>96</v>
      </c>
      <c r="E23" s="11">
        <v>1403</v>
      </c>
      <c r="F23" s="11">
        <v>38612</v>
      </c>
      <c r="G23" s="11">
        <v>102304</v>
      </c>
      <c r="H23" s="12">
        <v>0.44</v>
      </c>
      <c r="I23" s="11">
        <v>52769</v>
      </c>
      <c r="J23" s="11">
        <v>49535</v>
      </c>
      <c r="K23" s="12">
        <v>106.53</v>
      </c>
      <c r="L23" s="12">
        <v>2.65</v>
      </c>
      <c r="M23" s="12">
        <v>806.41</v>
      </c>
      <c r="N23" s="119"/>
      <c r="O23" s="43"/>
      <c r="P23" s="43"/>
      <c r="Q23" s="43"/>
      <c r="R23" s="43"/>
      <c r="S23" s="43"/>
      <c r="T23" s="43"/>
      <c r="U23" s="43"/>
      <c r="V23" s="43"/>
      <c r="W23" s="43"/>
      <c r="X23" s="43"/>
      <c r="Y23" s="43"/>
      <c r="Z23" s="43"/>
    </row>
    <row r="24" spans="1:26" ht="12">
      <c r="A24" s="74" t="s">
        <v>460</v>
      </c>
      <c r="B24" s="10">
        <v>132.7589</v>
      </c>
      <c r="C24" s="11">
        <v>7</v>
      </c>
      <c r="D24" s="11">
        <v>157</v>
      </c>
      <c r="E24" s="11">
        <v>3313</v>
      </c>
      <c r="F24" s="11">
        <v>150987</v>
      </c>
      <c r="G24" s="11">
        <v>372105</v>
      </c>
      <c r="H24" s="12">
        <v>1.58</v>
      </c>
      <c r="I24" s="11">
        <v>186942</v>
      </c>
      <c r="J24" s="11">
        <v>185163</v>
      </c>
      <c r="K24" s="12">
        <v>100.96</v>
      </c>
      <c r="L24" s="12">
        <v>2.46</v>
      </c>
      <c r="M24" s="12">
        <v>2802.86</v>
      </c>
      <c r="N24" s="119"/>
      <c r="O24" s="43"/>
      <c r="P24" s="43"/>
      <c r="Q24" s="43"/>
      <c r="R24" s="43"/>
      <c r="S24" s="43"/>
      <c r="T24" s="43"/>
      <c r="U24" s="43"/>
      <c r="V24" s="43"/>
      <c r="W24" s="43"/>
      <c r="X24" s="43"/>
      <c r="Y24" s="43"/>
      <c r="Z24" s="43"/>
    </row>
    <row r="25" spans="1:26" ht="12">
      <c r="A25" s="74" t="s">
        <v>461</v>
      </c>
      <c r="B25" s="10">
        <v>104.1526</v>
      </c>
      <c r="C25" s="11">
        <v>3</v>
      </c>
      <c r="D25" s="11">
        <v>122</v>
      </c>
      <c r="E25" s="11">
        <v>2230</v>
      </c>
      <c r="F25" s="11">
        <v>157586</v>
      </c>
      <c r="G25" s="11">
        <v>434060</v>
      </c>
      <c r="H25" s="12">
        <v>1.85</v>
      </c>
      <c r="I25" s="11">
        <v>214795</v>
      </c>
      <c r="J25" s="11">
        <v>219265</v>
      </c>
      <c r="K25" s="12">
        <v>97.96</v>
      </c>
      <c r="L25" s="12">
        <v>2.75</v>
      </c>
      <c r="M25" s="12">
        <v>4167.54</v>
      </c>
      <c r="N25" s="119"/>
      <c r="O25" s="43"/>
      <c r="P25" s="43"/>
      <c r="Q25" s="43"/>
      <c r="R25" s="43"/>
      <c r="S25" s="43"/>
      <c r="T25" s="43"/>
      <c r="U25" s="43"/>
      <c r="V25" s="43"/>
      <c r="W25" s="43"/>
      <c r="X25" s="43"/>
      <c r="Y25" s="43"/>
      <c r="Z25" s="43"/>
    </row>
    <row r="26" spans="1:26" ht="12">
      <c r="A26" s="74" t="s">
        <v>462</v>
      </c>
      <c r="B26" s="10">
        <v>60.0256</v>
      </c>
      <c r="C26" s="11">
        <v>2</v>
      </c>
      <c r="D26" s="11">
        <v>84</v>
      </c>
      <c r="E26" s="11">
        <v>1392</v>
      </c>
      <c r="F26" s="11">
        <v>98702</v>
      </c>
      <c r="G26" s="11">
        <v>270366</v>
      </c>
      <c r="H26" s="12">
        <v>1.15</v>
      </c>
      <c r="I26" s="11">
        <v>131907</v>
      </c>
      <c r="J26" s="11">
        <v>138459</v>
      </c>
      <c r="K26" s="12">
        <v>95.27</v>
      </c>
      <c r="L26" s="12">
        <v>2.74</v>
      </c>
      <c r="M26" s="12">
        <v>4504.18</v>
      </c>
      <c r="N26" s="119"/>
      <c r="O26" s="43"/>
      <c r="P26" s="43"/>
      <c r="Q26" s="43"/>
      <c r="R26" s="43"/>
      <c r="S26" s="43"/>
      <c r="T26" s="43"/>
      <c r="U26" s="43"/>
      <c r="V26" s="43"/>
      <c r="W26" s="43"/>
      <c r="X26" s="43"/>
      <c r="Y26" s="43"/>
      <c r="Z26" s="43"/>
    </row>
    <row r="27" spans="1:26" s="9" customFormat="1" ht="12" customHeight="1">
      <c r="A27" s="74" t="s">
        <v>463</v>
      </c>
      <c r="B27" s="40">
        <v>180.456</v>
      </c>
      <c r="C27" s="41">
        <v>10</v>
      </c>
      <c r="D27" s="41">
        <v>59</v>
      </c>
      <c r="E27" s="41">
        <v>904</v>
      </c>
      <c r="F27" s="41">
        <v>41136</v>
      </c>
      <c r="G27" s="41">
        <v>145346</v>
      </c>
      <c r="H27" s="42">
        <v>0.62</v>
      </c>
      <c r="I27" s="41">
        <v>73762</v>
      </c>
      <c r="J27" s="41">
        <v>71584</v>
      </c>
      <c r="K27" s="42">
        <v>103.04</v>
      </c>
      <c r="L27" s="42">
        <v>3.53</v>
      </c>
      <c r="M27" s="42">
        <v>805.44</v>
      </c>
      <c r="N27" s="120"/>
      <c r="O27" s="43"/>
      <c r="P27" s="8"/>
      <c r="Q27" s="8"/>
      <c r="R27" s="8"/>
      <c r="S27" s="8"/>
      <c r="T27" s="8"/>
      <c r="U27" s="8"/>
      <c r="V27" s="8"/>
      <c r="W27" s="8"/>
      <c r="X27" s="8"/>
      <c r="Y27" s="8"/>
      <c r="Z27" s="8"/>
    </row>
    <row r="28" spans="1:26" s="9" customFormat="1" ht="12" customHeight="1">
      <c r="A28" s="64" t="s">
        <v>464</v>
      </c>
      <c r="B28" s="10">
        <v>151.656</v>
      </c>
      <c r="C28" s="11">
        <v>6</v>
      </c>
      <c r="D28" s="11">
        <v>37</v>
      </c>
      <c r="E28" s="11">
        <v>767</v>
      </c>
      <c r="F28" s="11">
        <v>38588</v>
      </c>
      <c r="G28" s="11">
        <v>132799</v>
      </c>
      <c r="H28" s="12">
        <v>0.57</v>
      </c>
      <c r="I28" s="11">
        <v>66591</v>
      </c>
      <c r="J28" s="11">
        <v>66208</v>
      </c>
      <c r="K28" s="12">
        <v>100.58</v>
      </c>
      <c r="L28" s="12">
        <v>3.44</v>
      </c>
      <c r="M28" s="12">
        <v>875.66</v>
      </c>
      <c r="N28" s="120"/>
      <c r="O28" s="8"/>
      <c r="P28" s="8"/>
      <c r="Q28" s="8"/>
      <c r="R28" s="8"/>
      <c r="S28" s="8"/>
      <c r="T28" s="8"/>
      <c r="U28" s="8"/>
      <c r="V28" s="8"/>
      <c r="W28" s="8"/>
      <c r="X28" s="8"/>
      <c r="Y28" s="8"/>
      <c r="Z28" s="8"/>
    </row>
    <row r="29" spans="1:26" s="9" customFormat="1" ht="12" customHeight="1">
      <c r="A29" s="64" t="s">
        <v>465</v>
      </c>
      <c r="B29" s="10">
        <v>28.8</v>
      </c>
      <c r="C29" s="11">
        <v>4</v>
      </c>
      <c r="D29" s="11">
        <v>22</v>
      </c>
      <c r="E29" s="11">
        <v>137</v>
      </c>
      <c r="F29" s="11">
        <v>2548</v>
      </c>
      <c r="G29" s="11">
        <v>12547</v>
      </c>
      <c r="H29" s="12">
        <v>0.05</v>
      </c>
      <c r="I29" s="11">
        <v>7171</v>
      </c>
      <c r="J29" s="11">
        <v>5376</v>
      </c>
      <c r="K29" s="12">
        <v>133.39</v>
      </c>
      <c r="L29" s="12">
        <v>4.92</v>
      </c>
      <c r="M29" s="12">
        <v>435.66</v>
      </c>
      <c r="N29" s="120"/>
      <c r="O29" s="8"/>
      <c r="P29" s="8"/>
      <c r="Q29" s="8"/>
      <c r="R29" s="8"/>
      <c r="S29" s="8"/>
      <c r="T29" s="8"/>
      <c r="U29" s="8"/>
      <c r="V29" s="8"/>
      <c r="W29" s="8"/>
      <c r="X29" s="8"/>
      <c r="Y29" s="8"/>
      <c r="Z29" s="8"/>
    </row>
    <row r="30" spans="1:26" s="9" customFormat="1" ht="12" customHeight="1">
      <c r="A30" s="91" t="s">
        <v>570</v>
      </c>
      <c r="B30" s="92">
        <v>2.38</v>
      </c>
      <c r="C30" s="93">
        <v>0</v>
      </c>
      <c r="D30" s="93">
        <v>0</v>
      </c>
      <c r="E30" s="93">
        <v>0</v>
      </c>
      <c r="F30" s="93">
        <v>0</v>
      </c>
      <c r="G30" s="93">
        <v>0</v>
      </c>
      <c r="H30" s="93">
        <v>0</v>
      </c>
      <c r="I30" s="93">
        <v>0</v>
      </c>
      <c r="J30" s="93">
        <v>0</v>
      </c>
      <c r="K30" s="93">
        <v>0</v>
      </c>
      <c r="L30" s="93">
        <v>0</v>
      </c>
      <c r="M30" s="93">
        <v>0</v>
      </c>
      <c r="N30" s="8"/>
      <c r="O30" s="8"/>
      <c r="P30" s="8"/>
      <c r="Q30" s="8"/>
      <c r="R30" s="8"/>
      <c r="S30" s="8"/>
      <c r="T30" s="8"/>
      <c r="U30" s="8"/>
      <c r="V30" s="8"/>
      <c r="W30" s="8"/>
      <c r="X30" s="8"/>
      <c r="Y30" s="8"/>
      <c r="Z30" s="8"/>
    </row>
    <row r="31" spans="1:26" s="9" customFormat="1" ht="12" customHeight="1" thickBot="1">
      <c r="A31" s="91" t="s">
        <v>571</v>
      </c>
      <c r="B31" s="92">
        <v>0.5045</v>
      </c>
      <c r="C31" s="93">
        <v>0</v>
      </c>
      <c r="D31" s="93">
        <v>0</v>
      </c>
      <c r="E31" s="93">
        <v>0</v>
      </c>
      <c r="F31" s="93">
        <v>0</v>
      </c>
      <c r="G31" s="93">
        <v>0</v>
      </c>
      <c r="H31" s="93">
        <v>0</v>
      </c>
      <c r="I31" s="93">
        <v>0</v>
      </c>
      <c r="J31" s="93">
        <v>0</v>
      </c>
      <c r="K31" s="93">
        <v>0</v>
      </c>
      <c r="L31" s="93">
        <v>0</v>
      </c>
      <c r="M31" s="93">
        <v>0</v>
      </c>
      <c r="N31" s="8"/>
      <c r="O31" s="8"/>
      <c r="P31" s="8"/>
      <c r="Q31" s="8"/>
      <c r="R31" s="8"/>
      <c r="S31" s="8"/>
      <c r="T31" s="8"/>
      <c r="U31" s="8"/>
      <c r="V31" s="8"/>
      <c r="W31" s="8"/>
      <c r="X31" s="8"/>
      <c r="Y31" s="8"/>
      <c r="Z31" s="8"/>
    </row>
    <row r="32" spans="1:26" s="9" customFormat="1" ht="15" customHeight="1" thickTop="1">
      <c r="A32" s="150" t="s">
        <v>608</v>
      </c>
      <c r="B32" s="151"/>
      <c r="C32" s="151"/>
      <c r="D32" s="151"/>
      <c r="E32" s="151"/>
      <c r="F32" s="151"/>
      <c r="G32" s="151"/>
      <c r="H32" s="151"/>
      <c r="I32" s="151"/>
      <c r="J32" s="151"/>
      <c r="K32" s="151"/>
      <c r="L32" s="151"/>
      <c r="M32" s="151"/>
      <c r="N32" s="8"/>
      <c r="O32" s="8"/>
      <c r="P32" s="8"/>
      <c r="Q32" s="8"/>
      <c r="R32" s="8"/>
      <c r="S32" s="8"/>
      <c r="T32" s="8"/>
      <c r="U32" s="8"/>
      <c r="V32" s="8"/>
      <c r="W32" s="8"/>
      <c r="X32" s="8"/>
      <c r="Y32" s="8"/>
      <c r="Z32" s="8"/>
    </row>
    <row r="33" spans="1:26" ht="12">
      <c r="A33" s="66" t="s">
        <v>572</v>
      </c>
      <c r="B33" s="30">
        <f>SUM(B$6:B$8,B$24:B$25,B$13:B$14)</f>
        <v>7353.3939</v>
      </c>
      <c r="C33" s="31">
        <f>SUM(C$6:C$8,C$24:C$25,C$13:C$14)</f>
        <v>89</v>
      </c>
      <c r="D33" s="31">
        <f>SUM(D$6:D$8,D$24:D$25,D$13:D$14)</f>
        <v>2686</v>
      </c>
      <c r="E33" s="31">
        <f>SUM(E$6:E$7,E$24:E$25,E$12:E$14)</f>
        <v>103326</v>
      </c>
      <c r="F33" s="31">
        <f>SUM(F$6:F$8,F$24:F$25,F$13:F$14)</f>
        <v>3961943</v>
      </c>
      <c r="G33" s="32">
        <f>SUM(G$6:G$8,G$24:G$25,G$13:G$14)</f>
        <v>10587558</v>
      </c>
      <c r="H33" s="33">
        <f>G33/G52*100</f>
        <v>45.34921553033042</v>
      </c>
      <c r="I33" s="31">
        <f>SUM(I$6:I$8,I$24:I$25,I$13:I$14)</f>
        <v>5211189</v>
      </c>
      <c r="J33" s="31">
        <f>SUM(J$6:J$8,J$24:J$25,J$13:J$14)</f>
        <v>5376369</v>
      </c>
      <c r="K33" s="33">
        <f>I33/J33*100</f>
        <v>96.92766623719466</v>
      </c>
      <c r="L33" s="33">
        <f>G33/F33</f>
        <v>2.6723145688870336</v>
      </c>
      <c r="M33" s="33">
        <f>G33/B33</f>
        <v>1439.8192377536038</v>
      </c>
      <c r="N33" s="43"/>
      <c r="O33" s="43"/>
      <c r="P33" s="43"/>
      <c r="Q33" s="43"/>
      <c r="R33" s="43"/>
      <c r="S33" s="43"/>
      <c r="T33" s="43"/>
      <c r="U33" s="43"/>
      <c r="V33" s="43"/>
      <c r="W33" s="43"/>
      <c r="X33" s="43"/>
      <c r="Y33" s="43"/>
      <c r="Z33" s="43"/>
    </row>
    <row r="34" spans="1:26" ht="12">
      <c r="A34" s="67" t="s">
        <v>573</v>
      </c>
      <c r="B34" s="30">
        <f>SUM(B$9,B$15:B$18)</f>
        <v>10506.876299999998</v>
      </c>
      <c r="C34" s="31">
        <f>SUM(C$9,C$15:C$18)</f>
        <v>106</v>
      </c>
      <c r="D34" s="31">
        <f>SUM(D$9,D$15:D$18)</f>
        <v>2138</v>
      </c>
      <c r="E34" s="31">
        <f>SUM(E$8,E$15:E$18)</f>
        <v>36076</v>
      </c>
      <c r="F34" s="31">
        <f>SUM(F$9,F$15:F$18)</f>
        <v>1909625</v>
      </c>
      <c r="G34" s="32">
        <f>SUM(G$9,G$15:G$18)</f>
        <v>5806552</v>
      </c>
      <c r="H34" s="33">
        <f>G34/G52*100</f>
        <v>24.870945513221383</v>
      </c>
      <c r="I34" s="31">
        <f>SUM(I$9,I$15:I$18)</f>
        <v>2931512</v>
      </c>
      <c r="J34" s="31">
        <f>SUM(J$9,J$15:J$18)</f>
        <v>2875040</v>
      </c>
      <c r="K34" s="33">
        <f>I34/J34*100</f>
        <v>101.96421615003617</v>
      </c>
      <c r="L34" s="33">
        <f>G34/F34</f>
        <v>3.0406765726255154</v>
      </c>
      <c r="M34" s="33">
        <f>G34/B34</f>
        <v>552.6430343526554</v>
      </c>
      <c r="N34" s="43"/>
      <c r="O34" s="43"/>
      <c r="P34" s="43"/>
      <c r="Q34" s="43"/>
      <c r="R34" s="43"/>
      <c r="S34" s="43"/>
      <c r="T34" s="43"/>
      <c r="U34" s="43"/>
      <c r="V34" s="43"/>
      <c r="W34" s="43"/>
      <c r="X34" s="43"/>
      <c r="Y34" s="43"/>
      <c r="Z34" s="43"/>
    </row>
    <row r="35" spans="1:26" ht="12">
      <c r="A35" s="67" t="s">
        <v>574</v>
      </c>
      <c r="B35" s="30">
        <f>SUM(B$26,B$10:B$11,B$19:B$20,B$23)</f>
        <v>10009.632200000002</v>
      </c>
      <c r="C35" s="31">
        <f>SUM(C$26,C$10:C$11,C$19:C$20,C$23)</f>
        <v>134</v>
      </c>
      <c r="D35" s="31">
        <f>SUM(D$26,D$10:D$11,D$19:D$20,D$23)</f>
        <v>2644</v>
      </c>
      <c r="E35" s="31">
        <f>SUM(E$26,E$9:E$10,E$19:E$20,E$23)</f>
        <v>43373</v>
      </c>
      <c r="F35" s="31">
        <f>SUM(F$26,F$10:F$11,F$19:F$20,F$23)</f>
        <v>2348992</v>
      </c>
      <c r="G35" s="32">
        <f>SUM(G$26,G$10:G$11,G$19:G$20,G$23)</f>
        <v>6398221</v>
      </c>
      <c r="H35" s="33">
        <f>G35/G52*100</f>
        <v>27.40521498344436</v>
      </c>
      <c r="I35" s="31">
        <f>SUM(I$26,I$10:I$11,I$19:I$20,I$23)</f>
        <v>3211075</v>
      </c>
      <c r="J35" s="31">
        <f>SUM(J$26,J$10:J$11,J$19:J$20,J$23)</f>
        <v>3187146</v>
      </c>
      <c r="K35" s="33">
        <f>I35/J35*100</f>
        <v>100.75079710813372</v>
      </c>
      <c r="L35" s="33">
        <f>G35/F35</f>
        <v>2.723815577064545</v>
      </c>
      <c r="M35" s="33">
        <f>G35/B35</f>
        <v>639.2064036079166</v>
      </c>
      <c r="N35" s="43"/>
      <c r="O35" s="43"/>
      <c r="P35" s="43"/>
      <c r="Q35" s="43"/>
      <c r="R35" s="43"/>
      <c r="S35" s="43"/>
      <c r="T35" s="43"/>
      <c r="U35" s="43"/>
      <c r="V35" s="43"/>
      <c r="W35" s="43"/>
      <c r="X35" s="43"/>
      <c r="Y35" s="43"/>
      <c r="Z35" s="43"/>
    </row>
    <row r="36" spans="1:26" ht="12">
      <c r="A36" s="67" t="s">
        <v>575</v>
      </c>
      <c r="B36" s="34">
        <f aca="true" t="shared" si="0" ref="B36:G36">SUM(B$21:B$22)</f>
        <v>8143.824</v>
      </c>
      <c r="C36" s="35">
        <f t="shared" si="0"/>
        <v>29</v>
      </c>
      <c r="D36" s="35">
        <f t="shared" si="0"/>
        <v>324</v>
      </c>
      <c r="E36" s="35">
        <f t="shared" si="0"/>
        <v>6366</v>
      </c>
      <c r="F36" s="35">
        <f t="shared" si="0"/>
        <v>207282</v>
      </c>
      <c r="G36" s="36">
        <f t="shared" si="0"/>
        <v>554397</v>
      </c>
      <c r="H36" s="33">
        <f>G36/G52*100</f>
        <v>2.3746239730038403</v>
      </c>
      <c r="I36" s="35">
        <f>SUM(I$21:I$22)</f>
        <v>284509</v>
      </c>
      <c r="J36" s="35">
        <f>SUM(J$21:J$22)</f>
        <v>269888</v>
      </c>
      <c r="K36" s="33">
        <f>I36/J36*100</f>
        <v>105.41743241640977</v>
      </c>
      <c r="L36" s="33">
        <f>G36/F36</f>
        <v>2.674602715141691</v>
      </c>
      <c r="M36" s="33">
        <f>G36/B36</f>
        <v>68.07575900461504</v>
      </c>
      <c r="N36" s="43"/>
      <c r="O36" s="43"/>
      <c r="P36" s="43"/>
      <c r="Q36" s="43"/>
      <c r="R36" s="43"/>
      <c r="S36" s="43"/>
      <c r="T36" s="43"/>
      <c r="U36" s="43"/>
      <c r="V36" s="43"/>
      <c r="W36" s="43"/>
      <c r="X36" s="43"/>
      <c r="Y36" s="43"/>
      <c r="Z36" s="43"/>
    </row>
    <row r="37" spans="1:26" ht="12">
      <c r="A37" s="14" t="s">
        <v>588</v>
      </c>
      <c r="B37" s="43"/>
      <c r="C37" s="43"/>
      <c r="D37" s="43"/>
      <c r="E37" s="43"/>
      <c r="F37" s="43"/>
      <c r="G37" s="43"/>
      <c r="H37" s="43"/>
      <c r="I37" s="43"/>
      <c r="J37" s="43"/>
      <c r="K37" s="43"/>
      <c r="L37" s="43"/>
      <c r="M37" s="43"/>
      <c r="N37" s="43"/>
      <c r="O37" s="43"/>
      <c r="P37" s="43"/>
      <c r="Q37" s="43"/>
      <c r="R37" s="43"/>
      <c r="S37" s="43"/>
      <c r="T37" s="43"/>
      <c r="U37" s="43"/>
      <c r="V37" s="43"/>
      <c r="W37" s="43"/>
      <c r="X37" s="43"/>
      <c r="Y37" s="43"/>
      <c r="Z37" s="43"/>
    </row>
    <row r="38" spans="1:26" ht="12">
      <c r="A38" s="14" t="s">
        <v>576</v>
      </c>
      <c r="B38" s="43"/>
      <c r="C38" s="43"/>
      <c r="D38" s="43"/>
      <c r="E38" s="43"/>
      <c r="F38" s="43"/>
      <c r="G38" s="43"/>
      <c r="H38" s="43"/>
      <c r="I38" s="43"/>
      <c r="J38" s="43"/>
      <c r="K38" s="43"/>
      <c r="L38" s="43"/>
      <c r="M38" s="43"/>
      <c r="N38" s="43"/>
      <c r="O38" s="43"/>
      <c r="P38" s="43"/>
      <c r="Q38" s="43"/>
      <c r="R38" s="43"/>
      <c r="S38" s="43"/>
      <c r="T38" s="43"/>
      <c r="U38" s="43"/>
      <c r="V38" s="43"/>
      <c r="W38" s="43"/>
      <c r="X38" s="43"/>
      <c r="Y38" s="43"/>
      <c r="Z38" s="43"/>
    </row>
    <row r="39" spans="1:26" ht="12">
      <c r="A39" s="14" t="s">
        <v>577</v>
      </c>
      <c r="B39" s="43"/>
      <c r="C39" s="43"/>
      <c r="D39" s="43"/>
      <c r="E39" s="43"/>
      <c r="F39" s="43"/>
      <c r="G39" s="43"/>
      <c r="H39" s="43"/>
      <c r="I39" s="43"/>
      <c r="J39" s="43"/>
      <c r="K39" s="43"/>
      <c r="L39" s="43"/>
      <c r="M39" s="43"/>
      <c r="N39" s="43"/>
      <c r="O39" s="43"/>
      <c r="P39" s="43"/>
      <c r="Q39" s="43"/>
      <c r="R39" s="43"/>
      <c r="S39" s="43"/>
      <c r="T39" s="43"/>
      <c r="U39" s="43"/>
      <c r="V39" s="43"/>
      <c r="W39" s="43"/>
      <c r="X39" s="43"/>
      <c r="Y39" s="43"/>
      <c r="Z39" s="43"/>
    </row>
    <row r="40" spans="1:26" ht="12">
      <c r="A40" s="14" t="s">
        <v>230</v>
      </c>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spans="1:26" ht="12">
      <c r="A41" s="80" t="s">
        <v>578</v>
      </c>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spans="1:26" ht="12">
      <c r="A42" s="80" t="s">
        <v>579</v>
      </c>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spans="1:26" ht="12">
      <c r="A43" s="80" t="s">
        <v>580</v>
      </c>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spans="1:26" ht="12">
      <c r="A44" s="80" t="s">
        <v>591</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26" ht="12">
      <c r="A45" s="108" t="s">
        <v>602</v>
      </c>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spans="1:41" s="113" customFormat="1" ht="12">
      <c r="A46" s="97" t="s">
        <v>603</v>
      </c>
      <c r="B46" s="111"/>
      <c r="C46" s="111"/>
      <c r="D46" s="111"/>
      <c r="E46" s="111"/>
      <c r="F46" s="111"/>
      <c r="G46" s="111"/>
      <c r="H46" s="111"/>
      <c r="I46" s="111"/>
      <c r="J46" s="111"/>
      <c r="K46" s="111"/>
      <c r="L46" s="111"/>
      <c r="M46" s="111"/>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row>
    <row r="47" spans="1:41" s="113" customFormat="1" ht="12">
      <c r="A47" s="97" t="s">
        <v>612</v>
      </c>
      <c r="B47" s="111"/>
      <c r="C47" s="111"/>
      <c r="D47" s="111"/>
      <c r="E47" s="111"/>
      <c r="F47" s="111"/>
      <c r="G47" s="111"/>
      <c r="H47" s="111"/>
      <c r="I47" s="111"/>
      <c r="J47" s="111"/>
      <c r="K47" s="111"/>
      <c r="L47" s="111"/>
      <c r="M47" s="111"/>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row>
    <row r="48" spans="1:41" s="113" customFormat="1" ht="12">
      <c r="A48" s="97" t="s">
        <v>616</v>
      </c>
      <c r="B48" s="111"/>
      <c r="C48" s="111"/>
      <c r="D48" s="111"/>
      <c r="E48" s="111"/>
      <c r="F48" s="111"/>
      <c r="G48" s="111"/>
      <c r="H48" s="111"/>
      <c r="I48" s="111"/>
      <c r="J48" s="111"/>
      <c r="K48" s="111"/>
      <c r="L48" s="111"/>
      <c r="M48" s="111"/>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row>
    <row r="49" spans="1:13" ht="12">
      <c r="A49" s="152" t="s">
        <v>581</v>
      </c>
      <c r="B49" s="153"/>
      <c r="C49" s="153"/>
      <c r="D49" s="153"/>
      <c r="E49" s="153"/>
      <c r="F49" s="153"/>
      <c r="G49" s="153"/>
      <c r="H49" s="153"/>
      <c r="I49" s="153"/>
      <c r="J49" s="153"/>
      <c r="K49" s="153"/>
      <c r="L49" s="153"/>
      <c r="M49" s="153"/>
    </row>
    <row r="50" spans="1:13" ht="12">
      <c r="A50" s="76" t="s">
        <v>582</v>
      </c>
      <c r="B50" s="43"/>
      <c r="C50" s="43"/>
      <c r="D50" s="43"/>
      <c r="F50" s="43"/>
      <c r="G50" s="43"/>
      <c r="H50" s="43"/>
      <c r="I50" s="43"/>
      <c r="J50" s="43"/>
      <c r="K50" s="43"/>
      <c r="L50" s="43"/>
      <c r="M50" s="43"/>
    </row>
    <row r="51" ht="12">
      <c r="A51" s="82"/>
    </row>
    <row r="52" spans="5:7" ht="12" hidden="1">
      <c r="E52" s="43">
        <f>E5-SUM(E12,E27,E6:E11,E30:E31)</f>
        <v>0</v>
      </c>
      <c r="G52" s="43">
        <f>SUM(G33:G36)</f>
        <v>23346728</v>
      </c>
    </row>
    <row r="53" spans="1:13" ht="12" hidden="1">
      <c r="A53" s="82" t="s">
        <v>583</v>
      </c>
      <c r="B53" s="43">
        <f aca="true" t="shared" si="1" ref="B53:J53">B5-SUM(B12,B27,B6:B11,B30:B31)</f>
        <v>0</v>
      </c>
      <c r="C53" s="43">
        <f t="shared" si="1"/>
        <v>0</v>
      </c>
      <c r="D53" s="43">
        <f>D5-SUM(D12,D27,D6:D11,D30:D31)</f>
        <v>0</v>
      </c>
      <c r="E53" s="43">
        <f>E5-SUM(E12,E27,E6:E11,E30:E31)</f>
        <v>0</v>
      </c>
      <c r="F53" s="43">
        <f t="shared" si="1"/>
        <v>0</v>
      </c>
      <c r="G53" s="43">
        <f t="shared" si="1"/>
        <v>0</v>
      </c>
      <c r="H53" s="43">
        <f t="shared" si="1"/>
        <v>0.010000000000005116</v>
      </c>
      <c r="I53" s="43">
        <f t="shared" si="1"/>
        <v>0</v>
      </c>
      <c r="J53" s="43">
        <f t="shared" si="1"/>
        <v>0</v>
      </c>
      <c r="K53" s="43"/>
      <c r="L53" s="43"/>
      <c r="M53" s="43"/>
    </row>
    <row r="54" spans="1:13" s="83" customFormat="1" ht="12" hidden="1">
      <c r="A54" s="98" t="s">
        <v>584</v>
      </c>
      <c r="B54" s="85">
        <f aca="true" t="shared" si="2" ref="B54:J54">B12-SUM(B13:B26)</f>
        <v>0</v>
      </c>
      <c r="C54" s="85">
        <f t="shared" si="2"/>
        <v>0</v>
      </c>
      <c r="D54" s="85">
        <f t="shared" si="2"/>
        <v>0</v>
      </c>
      <c r="E54" s="85">
        <f>E12-SUM(E13:E26)</f>
        <v>0</v>
      </c>
      <c r="F54" s="85">
        <f t="shared" si="2"/>
        <v>0</v>
      </c>
      <c r="G54" s="85">
        <f t="shared" si="2"/>
        <v>0</v>
      </c>
      <c r="H54" s="85">
        <f t="shared" si="2"/>
        <v>-0.010000000000005116</v>
      </c>
      <c r="I54" s="85">
        <f t="shared" si="2"/>
        <v>0</v>
      </c>
      <c r="J54" s="85">
        <f t="shared" si="2"/>
        <v>0</v>
      </c>
      <c r="K54" s="85"/>
      <c r="L54" s="85"/>
      <c r="M54" s="85"/>
    </row>
    <row r="55" spans="1:13" ht="12" hidden="1">
      <c r="A55" s="82" t="s">
        <v>585</v>
      </c>
      <c r="B55" s="43">
        <f aca="true" t="shared" si="3" ref="B55:H55">B27-SUM(B28:B29)</f>
        <v>0</v>
      </c>
      <c r="C55" s="43">
        <f t="shared" si="3"/>
        <v>0</v>
      </c>
      <c r="D55" s="43">
        <f t="shared" si="3"/>
        <v>0</v>
      </c>
      <c r="E55" s="43">
        <f>E27-SUM(E28:E29)</f>
        <v>0</v>
      </c>
      <c r="F55" s="43">
        <f t="shared" si="3"/>
        <v>0</v>
      </c>
      <c r="G55" s="43">
        <f t="shared" si="3"/>
        <v>0</v>
      </c>
      <c r="H55" s="43">
        <f t="shared" si="3"/>
        <v>0</v>
      </c>
      <c r="I55" s="43">
        <f>I27-SUM(I28:I29)</f>
        <v>0</v>
      </c>
      <c r="J55" s="43">
        <f>J27-SUM(J28:J29)</f>
        <v>0</v>
      </c>
      <c r="K55" s="43"/>
      <c r="L55" s="43"/>
      <c r="M55" s="43"/>
    </row>
    <row r="56" spans="1:13" ht="12" hidden="1">
      <c r="A56" s="82" t="s">
        <v>586</v>
      </c>
      <c r="B56" s="43">
        <f>B5-'年月monthly'!B208</f>
        <v>0</v>
      </c>
      <c r="C56" s="43">
        <f>C5-'年月monthly'!C208</f>
        <v>0</v>
      </c>
      <c r="D56" s="43">
        <f>D5-'年月monthly'!D208</f>
        <v>0</v>
      </c>
      <c r="E56" s="43">
        <f>E5-'年月monthly'!E208</f>
        <v>0</v>
      </c>
      <c r="F56" s="43">
        <f>F5-'年月monthly'!F208</f>
        <v>0</v>
      </c>
      <c r="G56" s="43">
        <f>G5-'年月monthly'!G208</f>
        <v>0</v>
      </c>
      <c r="H56" s="43"/>
      <c r="I56" s="43">
        <f>I5-'年月monthly'!I208</f>
        <v>0</v>
      </c>
      <c r="J56" s="43">
        <f>J5-'年月monthly'!J208</f>
        <v>0</v>
      </c>
      <c r="K56" s="43">
        <f>K5-'年月monthly'!K208</f>
        <v>0</v>
      </c>
      <c r="L56" s="43">
        <f>L5-'年月monthly'!L208</f>
        <v>0</v>
      </c>
      <c r="M56" s="43">
        <f>M5-'年月monthly'!M208</f>
        <v>0</v>
      </c>
    </row>
    <row r="57" spans="2:13" ht="12">
      <c r="B57" s="89"/>
      <c r="C57" s="89"/>
      <c r="D57" s="89"/>
      <c r="E57" s="88"/>
      <c r="F57" s="89"/>
      <c r="G57" s="89"/>
      <c r="H57" s="89"/>
      <c r="I57" s="89"/>
      <c r="J57" s="89"/>
      <c r="K57" s="89"/>
      <c r="L57" s="89"/>
      <c r="M57" s="89"/>
    </row>
    <row r="58" spans="2:13" ht="12">
      <c r="B58" s="88"/>
      <c r="C58" s="88"/>
      <c r="D58" s="88"/>
      <c r="E58" s="88"/>
      <c r="F58" s="88"/>
      <c r="G58" s="88"/>
      <c r="H58" s="88"/>
      <c r="I58" s="88"/>
      <c r="J58" s="88"/>
      <c r="K58" s="88"/>
      <c r="L58" s="88"/>
      <c r="M58" s="88"/>
    </row>
    <row r="59" spans="2:13" ht="12">
      <c r="B59" s="88"/>
      <c r="C59" s="88"/>
      <c r="D59" s="88"/>
      <c r="E59" s="88"/>
      <c r="F59" s="88"/>
      <c r="G59" s="88"/>
      <c r="H59" s="88"/>
      <c r="I59" s="88"/>
      <c r="J59" s="88"/>
      <c r="K59" s="88"/>
      <c r="L59" s="88"/>
      <c r="M59" s="88"/>
    </row>
    <row r="60" spans="2:13" ht="12">
      <c r="B60" s="88"/>
      <c r="C60" s="88"/>
      <c r="D60" s="88"/>
      <c r="F60" s="88"/>
      <c r="G60" s="88"/>
      <c r="H60" s="88"/>
      <c r="I60" s="88"/>
      <c r="J60" s="88"/>
      <c r="K60" s="88"/>
      <c r="L60" s="88"/>
      <c r="M60" s="88"/>
    </row>
  </sheetData>
  <sheetProtection/>
  <mergeCells count="4">
    <mergeCell ref="A2:M2"/>
    <mergeCell ref="A32:M32"/>
    <mergeCell ref="A1:M1"/>
    <mergeCell ref="A49:M49"/>
  </mergeCells>
  <conditionalFormatting sqref="B53:M56">
    <cfRule type="cellIs" priority="2" dxfId="20" operator="notEqual" stopIfTrue="1">
      <formula>0</formula>
    </cfRule>
  </conditionalFormatting>
  <conditionalFormatting sqref="E52">
    <cfRule type="cellIs" priority="1" dxfId="20" operator="notEqual" stopIfTrue="1">
      <formula>0</formula>
    </cfRule>
  </conditionalFormatting>
  <printOptions/>
  <pageMargins left="0.3937007874015748" right="0.3937007874015748" top="0.984251968503937" bottom="0.984251968503937" header="0.5118110236220472" footer="0.5118110236220472"/>
  <pageSetup fitToHeight="1" fitToWidth="1" horizontalDpi="1200" verticalDpi="1200" orientation="landscape" paperSize="9" scale="96"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O58"/>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2" sqref="A2:M2"/>
    </sheetView>
  </sheetViews>
  <sheetFormatPr defaultColWidth="9.33203125" defaultRowHeight="12"/>
  <cols>
    <col min="1" max="1" width="23.66015625" style="44" customWidth="1"/>
    <col min="2" max="2" width="13.16015625" style="44" customWidth="1"/>
    <col min="3" max="3" width="14.5" style="44" customWidth="1"/>
    <col min="4" max="4" width="9" style="44" customWidth="1"/>
    <col min="5" max="5" width="9.83203125" style="44" customWidth="1"/>
    <col min="6" max="6" width="10.33203125" style="44" customWidth="1"/>
    <col min="7" max="7" width="12" style="44" customWidth="1"/>
    <col min="8" max="8" width="10.66015625" style="44" customWidth="1"/>
    <col min="9" max="10" width="11.16015625" style="44" customWidth="1"/>
    <col min="11" max="11" width="10.66015625" style="44" customWidth="1"/>
    <col min="12" max="12" width="12.66015625" style="44" customWidth="1"/>
    <col min="13" max="13" width="15.5" style="44" customWidth="1"/>
    <col min="14" max="16384" width="9.33203125" style="44" customWidth="1"/>
  </cols>
  <sheetData>
    <row r="1" spans="1:13" s="69" customFormat="1" ht="24.75" customHeight="1">
      <c r="A1" s="147" t="s">
        <v>358</v>
      </c>
      <c r="B1" s="147"/>
      <c r="C1" s="147"/>
      <c r="D1" s="147"/>
      <c r="E1" s="147"/>
      <c r="F1" s="147"/>
      <c r="G1" s="147"/>
      <c r="H1" s="147"/>
      <c r="I1" s="147"/>
      <c r="J1" s="147"/>
      <c r="K1" s="147"/>
      <c r="L1" s="147"/>
      <c r="M1" s="147"/>
    </row>
    <row r="2" spans="1:13" s="94" customFormat="1" ht="12" customHeight="1">
      <c r="A2" s="148" t="s">
        <v>540</v>
      </c>
      <c r="B2" s="149"/>
      <c r="C2" s="149"/>
      <c r="D2" s="149"/>
      <c r="E2" s="149"/>
      <c r="F2" s="149"/>
      <c r="G2" s="149"/>
      <c r="H2" s="149"/>
      <c r="I2" s="149"/>
      <c r="J2" s="149"/>
      <c r="K2" s="149"/>
      <c r="L2" s="149"/>
      <c r="M2" s="149"/>
    </row>
    <row r="3" spans="1:13" s="71" customFormat="1" ht="38.25" customHeight="1">
      <c r="A3" s="55" t="s">
        <v>181</v>
      </c>
      <c r="B3" s="55" t="s">
        <v>182</v>
      </c>
      <c r="C3" s="70" t="s">
        <v>1</v>
      </c>
      <c r="D3" s="70" t="s">
        <v>2</v>
      </c>
      <c r="E3" s="114" t="s">
        <v>594</v>
      </c>
      <c r="F3" s="55" t="s">
        <v>185</v>
      </c>
      <c r="G3" s="55" t="s">
        <v>186</v>
      </c>
      <c r="H3" s="55" t="s">
        <v>187</v>
      </c>
      <c r="I3" s="55" t="s">
        <v>6</v>
      </c>
      <c r="J3" s="55" t="s">
        <v>7</v>
      </c>
      <c r="K3" s="70" t="s">
        <v>190</v>
      </c>
      <c r="L3" s="70" t="s">
        <v>191</v>
      </c>
      <c r="M3" s="55" t="s">
        <v>365</v>
      </c>
    </row>
    <row r="4" spans="1:13" s="73" customFormat="1" ht="45.75" customHeight="1">
      <c r="A4" s="72" t="s">
        <v>128</v>
      </c>
      <c r="B4" s="72" t="s">
        <v>301</v>
      </c>
      <c r="C4" s="72" t="s">
        <v>344</v>
      </c>
      <c r="D4" s="72" t="s">
        <v>339</v>
      </c>
      <c r="E4" s="115" t="s">
        <v>600</v>
      </c>
      <c r="F4" s="72" t="s">
        <v>340</v>
      </c>
      <c r="G4" s="72" t="s">
        <v>341</v>
      </c>
      <c r="H4" s="72" t="s">
        <v>286</v>
      </c>
      <c r="I4" s="72" t="s">
        <v>85</v>
      </c>
      <c r="J4" s="72" t="s">
        <v>86</v>
      </c>
      <c r="K4" s="72" t="s">
        <v>87</v>
      </c>
      <c r="L4" s="52" t="s">
        <v>345</v>
      </c>
      <c r="M4" s="72" t="s">
        <v>306</v>
      </c>
    </row>
    <row r="5" spans="1:13" s="15" customFormat="1" ht="18" customHeight="1">
      <c r="A5" s="4" t="s">
        <v>124</v>
      </c>
      <c r="B5" s="5">
        <v>36192.8155</v>
      </c>
      <c r="C5" s="6">
        <v>368</v>
      </c>
      <c r="D5" s="6">
        <v>7851</v>
      </c>
      <c r="E5" s="6">
        <v>148640</v>
      </c>
      <c r="F5" s="6">
        <v>8382699</v>
      </c>
      <c r="G5" s="6">
        <v>23433753</v>
      </c>
      <c r="H5" s="7">
        <v>100</v>
      </c>
      <c r="I5" s="6">
        <v>11697971</v>
      </c>
      <c r="J5" s="6">
        <v>11735782</v>
      </c>
      <c r="K5" s="7">
        <v>99.68</v>
      </c>
      <c r="L5" s="7">
        <v>2.8</v>
      </c>
      <c r="M5" s="7">
        <v>647.47</v>
      </c>
    </row>
    <row r="6" spans="1:26" ht="12">
      <c r="A6" s="64" t="s">
        <v>470</v>
      </c>
      <c r="B6" s="40">
        <v>2052.5667</v>
      </c>
      <c r="C6" s="41">
        <v>29</v>
      </c>
      <c r="D6" s="41">
        <v>1032</v>
      </c>
      <c r="E6" s="41">
        <v>22296</v>
      </c>
      <c r="F6" s="41">
        <v>1497018</v>
      </c>
      <c r="G6" s="41">
        <v>3966818</v>
      </c>
      <c r="H6" s="42">
        <v>16.93</v>
      </c>
      <c r="I6" s="41">
        <v>1951739</v>
      </c>
      <c r="J6" s="41">
        <v>2015079</v>
      </c>
      <c r="K6" s="42">
        <v>96.86</v>
      </c>
      <c r="L6" s="42">
        <v>2.65</v>
      </c>
      <c r="M6" s="42">
        <v>1932.61</v>
      </c>
      <c r="N6" s="43"/>
      <c r="O6" s="15"/>
      <c r="P6" s="43"/>
      <c r="Q6" s="43"/>
      <c r="R6" s="43"/>
      <c r="S6" s="43"/>
      <c r="T6" s="43"/>
      <c r="U6" s="43"/>
      <c r="V6" s="43"/>
      <c r="W6" s="43"/>
      <c r="X6" s="43"/>
      <c r="Y6" s="43"/>
      <c r="Z6" s="43"/>
    </row>
    <row r="7" spans="1:26" ht="12">
      <c r="A7" s="74" t="s">
        <v>445</v>
      </c>
      <c r="B7" s="40">
        <v>271.7997</v>
      </c>
      <c r="C7" s="41">
        <v>12</v>
      </c>
      <c r="D7" s="41">
        <v>456</v>
      </c>
      <c r="E7" s="41">
        <v>9584</v>
      </c>
      <c r="F7" s="41">
        <v>1037402</v>
      </c>
      <c r="G7" s="41">
        <v>2702315</v>
      </c>
      <c r="H7" s="42">
        <v>11.53</v>
      </c>
      <c r="I7" s="41">
        <v>1295636</v>
      </c>
      <c r="J7" s="41">
        <v>1406679</v>
      </c>
      <c r="K7" s="42">
        <v>92.11</v>
      </c>
      <c r="L7" s="42">
        <v>2.6</v>
      </c>
      <c r="M7" s="42">
        <v>9942.3</v>
      </c>
      <c r="N7" s="43"/>
      <c r="O7" s="43"/>
      <c r="P7" s="43"/>
      <c r="Q7" s="43"/>
      <c r="R7" s="43"/>
      <c r="S7" s="43"/>
      <c r="T7" s="43"/>
      <c r="U7" s="43"/>
      <c r="V7" s="43"/>
      <c r="W7" s="43"/>
      <c r="X7" s="43"/>
      <c r="Y7" s="43"/>
      <c r="Z7" s="43"/>
    </row>
    <row r="8" spans="1:26" ht="12">
      <c r="A8" s="107" t="s">
        <v>471</v>
      </c>
      <c r="B8" s="40">
        <v>2214.8968</v>
      </c>
      <c r="C8" s="41">
        <v>29</v>
      </c>
      <c r="D8" s="41">
        <v>625</v>
      </c>
      <c r="E8" s="41">
        <v>13004</v>
      </c>
      <c r="F8" s="41">
        <v>912305</v>
      </c>
      <c r="G8" s="41">
        <v>2719835</v>
      </c>
      <c r="H8" s="42">
        <v>11.61</v>
      </c>
      <c r="I8" s="41">
        <v>1347010</v>
      </c>
      <c r="J8" s="41">
        <v>1372825</v>
      </c>
      <c r="K8" s="42">
        <v>98.12</v>
      </c>
      <c r="L8" s="42">
        <v>2.98</v>
      </c>
      <c r="M8" s="42">
        <v>1227.97</v>
      </c>
      <c r="N8" s="43"/>
      <c r="O8" s="43"/>
      <c r="P8" s="43"/>
      <c r="Q8" s="43"/>
      <c r="R8" s="43"/>
      <c r="S8" s="43"/>
      <c r="T8" s="43"/>
      <c r="U8" s="43"/>
      <c r="V8" s="43"/>
      <c r="W8" s="43"/>
      <c r="X8" s="43"/>
      <c r="Y8" s="43"/>
      <c r="Z8" s="43"/>
    </row>
    <row r="9" spans="1:26" ht="12">
      <c r="A9" s="107" t="s">
        <v>472</v>
      </c>
      <c r="B9" s="40">
        <v>2191.6531</v>
      </c>
      <c r="C9" s="41">
        <v>37</v>
      </c>
      <c r="D9" s="41">
        <v>752</v>
      </c>
      <c r="E9" s="41">
        <v>14703</v>
      </c>
      <c r="F9" s="41">
        <v>668013</v>
      </c>
      <c r="G9" s="41">
        <v>1884284</v>
      </c>
      <c r="H9" s="42">
        <v>8.04</v>
      </c>
      <c r="I9" s="41">
        <v>944069</v>
      </c>
      <c r="J9" s="41">
        <v>940215</v>
      </c>
      <c r="K9" s="42">
        <v>100.41</v>
      </c>
      <c r="L9" s="42">
        <v>2.82</v>
      </c>
      <c r="M9" s="42">
        <v>859.75</v>
      </c>
      <c r="N9" s="43"/>
      <c r="O9" s="43"/>
      <c r="P9" s="43"/>
      <c r="Q9" s="43"/>
      <c r="R9" s="43"/>
      <c r="S9" s="43"/>
      <c r="T9" s="43"/>
      <c r="U9" s="43"/>
      <c r="V9" s="43"/>
      <c r="W9" s="43"/>
      <c r="X9" s="43"/>
      <c r="Y9" s="43"/>
      <c r="Z9" s="43"/>
    </row>
    <row r="10" spans="1:26" ht="12">
      <c r="A10" s="74" t="s">
        <v>446</v>
      </c>
      <c r="B10" s="40">
        <v>2947.6159</v>
      </c>
      <c r="C10" s="41">
        <v>38</v>
      </c>
      <c r="D10" s="41">
        <v>891</v>
      </c>
      <c r="E10" s="41">
        <v>17626</v>
      </c>
      <c r="F10" s="41">
        <v>1064667</v>
      </c>
      <c r="G10" s="41">
        <v>2778992</v>
      </c>
      <c r="H10" s="42">
        <v>11.86</v>
      </c>
      <c r="I10" s="41">
        <v>1382998</v>
      </c>
      <c r="J10" s="41">
        <v>1395994</v>
      </c>
      <c r="K10" s="42">
        <v>99.07</v>
      </c>
      <c r="L10" s="42">
        <v>2.61</v>
      </c>
      <c r="M10" s="42">
        <v>942.79</v>
      </c>
      <c r="N10" s="43"/>
      <c r="O10" s="43"/>
      <c r="P10" s="43"/>
      <c r="Q10" s="43"/>
      <c r="R10" s="43"/>
      <c r="S10" s="43"/>
      <c r="T10" s="43"/>
      <c r="U10" s="43"/>
      <c r="V10" s="43"/>
      <c r="W10" s="43"/>
      <c r="X10" s="43"/>
      <c r="Y10" s="43"/>
      <c r="Z10" s="43"/>
    </row>
    <row r="11" spans="1:26" ht="12">
      <c r="A11" s="74" t="s">
        <v>447</v>
      </c>
      <c r="B11" s="40">
        <v>26330.9577</v>
      </c>
      <c r="C11" s="41">
        <v>213</v>
      </c>
      <c r="D11" s="41">
        <v>4036</v>
      </c>
      <c r="E11" s="41">
        <v>70523</v>
      </c>
      <c r="F11" s="41">
        <v>3163236</v>
      </c>
      <c r="G11" s="41">
        <v>9241280</v>
      </c>
      <c r="H11" s="42">
        <v>39.44</v>
      </c>
      <c r="I11" s="41">
        <v>4705332</v>
      </c>
      <c r="J11" s="41">
        <v>4535948</v>
      </c>
      <c r="K11" s="42">
        <v>103.73</v>
      </c>
      <c r="L11" s="42">
        <v>2.92</v>
      </c>
      <c r="M11" s="42">
        <v>350.97</v>
      </c>
      <c r="N11" s="43"/>
      <c r="O11" s="43"/>
      <c r="P11" s="43"/>
      <c r="Q11" s="43"/>
      <c r="R11" s="43"/>
      <c r="S11" s="43"/>
      <c r="T11" s="43"/>
      <c r="U11" s="43"/>
      <c r="V11" s="43"/>
      <c r="W11" s="43"/>
      <c r="X11" s="43"/>
      <c r="Y11" s="43"/>
      <c r="Z11" s="43"/>
    </row>
    <row r="12" spans="1:26" ht="12">
      <c r="A12" s="74" t="s">
        <v>448</v>
      </c>
      <c r="B12" s="10">
        <v>2143.6251</v>
      </c>
      <c r="C12" s="11">
        <v>12</v>
      </c>
      <c r="D12" s="11">
        <v>233</v>
      </c>
      <c r="E12" s="11">
        <v>3670</v>
      </c>
      <c r="F12" s="11">
        <v>162872</v>
      </c>
      <c r="G12" s="11">
        <v>458777</v>
      </c>
      <c r="H12" s="12">
        <v>1.96</v>
      </c>
      <c r="I12" s="11">
        <v>232814</v>
      </c>
      <c r="J12" s="11">
        <v>225963</v>
      </c>
      <c r="K12" s="12">
        <v>103.03</v>
      </c>
      <c r="L12" s="12">
        <v>2.82</v>
      </c>
      <c r="M12" s="12">
        <v>214.02</v>
      </c>
      <c r="N12" s="43"/>
      <c r="O12" s="43"/>
      <c r="P12" s="43"/>
      <c r="Q12" s="43"/>
      <c r="R12" s="43"/>
      <c r="S12" s="43"/>
      <c r="T12" s="43"/>
      <c r="U12" s="43"/>
      <c r="V12" s="43"/>
      <c r="W12" s="43"/>
      <c r="X12" s="43"/>
      <c r="Y12" s="43"/>
      <c r="Z12" s="43"/>
    </row>
    <row r="13" spans="1:26" ht="12">
      <c r="A13" s="74" t="s">
        <v>449</v>
      </c>
      <c r="B13" s="10">
        <v>1220.954</v>
      </c>
      <c r="C13" s="11">
        <v>13</v>
      </c>
      <c r="D13" s="11">
        <v>495</v>
      </c>
      <c r="E13" s="11">
        <v>11550</v>
      </c>
      <c r="F13" s="11">
        <v>733004</v>
      </c>
      <c r="G13" s="11">
        <v>2058328</v>
      </c>
      <c r="H13" s="12">
        <v>8.78</v>
      </c>
      <c r="I13" s="11">
        <v>1032625</v>
      </c>
      <c r="J13" s="11">
        <v>1025703</v>
      </c>
      <c r="K13" s="12">
        <v>100.67</v>
      </c>
      <c r="L13" s="12">
        <v>2.81</v>
      </c>
      <c r="M13" s="12">
        <v>1685.84</v>
      </c>
      <c r="N13" s="43"/>
      <c r="O13" s="43"/>
      <c r="P13" s="43"/>
      <c r="Q13" s="43"/>
      <c r="R13" s="43"/>
      <c r="S13" s="43"/>
      <c r="T13" s="43"/>
      <c r="U13" s="43"/>
      <c r="V13" s="43"/>
      <c r="W13" s="43"/>
      <c r="X13" s="43"/>
      <c r="Y13" s="43"/>
      <c r="Z13" s="43"/>
    </row>
    <row r="14" spans="1:26" ht="12">
      <c r="A14" s="74" t="s">
        <v>450</v>
      </c>
      <c r="B14" s="10">
        <v>1427.5369</v>
      </c>
      <c r="C14" s="11">
        <v>13</v>
      </c>
      <c r="D14" s="11">
        <v>191</v>
      </c>
      <c r="E14" s="11">
        <v>3228</v>
      </c>
      <c r="F14" s="11">
        <v>179147</v>
      </c>
      <c r="G14" s="11">
        <v>537630</v>
      </c>
      <c r="H14" s="12">
        <v>2.29</v>
      </c>
      <c r="I14" s="11">
        <v>275244</v>
      </c>
      <c r="J14" s="11">
        <v>262386</v>
      </c>
      <c r="K14" s="12">
        <v>104.9</v>
      </c>
      <c r="L14" s="12">
        <v>3</v>
      </c>
      <c r="M14" s="12">
        <v>376.61</v>
      </c>
      <c r="N14" s="43"/>
      <c r="O14" s="43"/>
      <c r="P14" s="43"/>
      <c r="Q14" s="43"/>
      <c r="R14" s="43"/>
      <c r="S14" s="43"/>
      <c r="T14" s="43"/>
      <c r="U14" s="43"/>
      <c r="V14" s="43"/>
      <c r="W14" s="43"/>
      <c r="X14" s="43"/>
      <c r="Y14" s="43"/>
      <c r="Z14" s="43"/>
    </row>
    <row r="15" spans="1:26" ht="12">
      <c r="A15" s="74" t="s">
        <v>451</v>
      </c>
      <c r="B15" s="10">
        <v>1820.3149</v>
      </c>
      <c r="C15" s="11">
        <v>18</v>
      </c>
      <c r="D15" s="11">
        <v>274</v>
      </c>
      <c r="E15" s="11">
        <v>4681</v>
      </c>
      <c r="F15" s="11">
        <v>183124</v>
      </c>
      <c r="G15" s="11">
        <v>567132</v>
      </c>
      <c r="H15" s="12">
        <v>2.42</v>
      </c>
      <c r="I15" s="11">
        <v>292237</v>
      </c>
      <c r="J15" s="11">
        <v>274895</v>
      </c>
      <c r="K15" s="12">
        <v>106.31</v>
      </c>
      <c r="L15" s="12">
        <v>3.1</v>
      </c>
      <c r="M15" s="12">
        <v>311.56</v>
      </c>
      <c r="N15" s="43"/>
      <c r="O15" s="43"/>
      <c r="P15" s="43"/>
      <c r="Q15" s="43"/>
      <c r="R15" s="43"/>
      <c r="S15" s="43"/>
      <c r="T15" s="43"/>
      <c r="U15" s="43"/>
      <c r="V15" s="43"/>
      <c r="W15" s="43"/>
      <c r="X15" s="43"/>
      <c r="Y15" s="43"/>
      <c r="Z15" s="43"/>
    </row>
    <row r="16" spans="1:26" ht="12">
      <c r="A16" s="74" t="s">
        <v>452</v>
      </c>
      <c r="B16" s="10">
        <v>1074.396</v>
      </c>
      <c r="C16" s="11">
        <v>26</v>
      </c>
      <c r="D16" s="11">
        <v>589</v>
      </c>
      <c r="E16" s="11">
        <v>9138</v>
      </c>
      <c r="F16" s="11">
        <v>378621</v>
      </c>
      <c r="G16" s="11">
        <v>1291474</v>
      </c>
      <c r="H16" s="12">
        <v>5.51</v>
      </c>
      <c r="I16" s="11">
        <v>660741</v>
      </c>
      <c r="J16" s="11">
        <v>630733</v>
      </c>
      <c r="K16" s="12">
        <v>104.76</v>
      </c>
      <c r="L16" s="12">
        <v>3.41</v>
      </c>
      <c r="M16" s="12">
        <v>1202.05</v>
      </c>
      <c r="N16" s="43"/>
      <c r="O16" s="43"/>
      <c r="P16" s="43"/>
      <c r="Q16" s="43"/>
      <c r="R16" s="43"/>
      <c r="S16" s="43"/>
      <c r="T16" s="43"/>
      <c r="U16" s="43"/>
      <c r="V16" s="43"/>
      <c r="W16" s="43"/>
      <c r="X16" s="43"/>
      <c r="Y16" s="43"/>
      <c r="Z16" s="43"/>
    </row>
    <row r="17" spans="1:26" ht="12">
      <c r="A17" s="74" t="s">
        <v>453</v>
      </c>
      <c r="B17" s="10">
        <v>4106.436</v>
      </c>
      <c r="C17" s="11">
        <v>13</v>
      </c>
      <c r="D17" s="11">
        <v>262</v>
      </c>
      <c r="E17" s="11">
        <v>4271</v>
      </c>
      <c r="F17" s="11">
        <v>176140</v>
      </c>
      <c r="G17" s="11">
        <v>514315</v>
      </c>
      <c r="H17" s="12">
        <v>2.19</v>
      </c>
      <c r="I17" s="11">
        <v>263899</v>
      </c>
      <c r="J17" s="11">
        <v>250416</v>
      </c>
      <c r="K17" s="12">
        <v>105.38</v>
      </c>
      <c r="L17" s="12">
        <v>2.92</v>
      </c>
      <c r="M17" s="12">
        <v>125.25</v>
      </c>
      <c r="N17" s="43"/>
      <c r="O17" s="43"/>
      <c r="P17" s="43"/>
      <c r="Q17" s="43"/>
      <c r="R17" s="43"/>
      <c r="S17" s="43"/>
      <c r="T17" s="43"/>
      <c r="U17" s="43"/>
      <c r="V17" s="43"/>
      <c r="W17" s="43"/>
      <c r="X17" s="43"/>
      <c r="Y17" s="43"/>
      <c r="Z17" s="43"/>
    </row>
    <row r="18" spans="1:26" ht="12">
      <c r="A18" s="74" t="s">
        <v>454</v>
      </c>
      <c r="B18" s="10">
        <v>1290.8326</v>
      </c>
      <c r="C18" s="11">
        <v>20</v>
      </c>
      <c r="D18" s="11">
        <v>388</v>
      </c>
      <c r="E18" s="11">
        <v>6422</v>
      </c>
      <c r="F18" s="11">
        <v>237726</v>
      </c>
      <c r="G18" s="11">
        <v>705356</v>
      </c>
      <c r="H18" s="12">
        <v>3.01</v>
      </c>
      <c r="I18" s="11">
        <v>366895</v>
      </c>
      <c r="J18" s="11">
        <v>338461</v>
      </c>
      <c r="K18" s="12">
        <v>108.4</v>
      </c>
      <c r="L18" s="12">
        <v>2.97</v>
      </c>
      <c r="M18" s="12">
        <v>546.43</v>
      </c>
      <c r="N18" s="43"/>
      <c r="O18" s="43"/>
      <c r="P18" s="43"/>
      <c r="Q18" s="43"/>
      <c r="R18" s="43"/>
      <c r="S18" s="43"/>
      <c r="T18" s="43"/>
      <c r="U18" s="43"/>
      <c r="V18" s="43"/>
      <c r="W18" s="43"/>
      <c r="X18" s="43"/>
      <c r="Y18" s="43"/>
      <c r="Z18" s="43"/>
    </row>
    <row r="19" spans="1:26" ht="12">
      <c r="A19" s="74" t="s">
        <v>455</v>
      </c>
      <c r="B19" s="10">
        <v>1903.6367</v>
      </c>
      <c r="C19" s="11">
        <v>18</v>
      </c>
      <c r="D19" s="11">
        <v>357</v>
      </c>
      <c r="E19" s="11">
        <v>5347</v>
      </c>
      <c r="F19" s="11">
        <v>181300</v>
      </c>
      <c r="G19" s="11">
        <v>524783</v>
      </c>
      <c r="H19" s="12">
        <v>2.24</v>
      </c>
      <c r="I19" s="11">
        <v>273324</v>
      </c>
      <c r="J19" s="11">
        <v>251459</v>
      </c>
      <c r="K19" s="12">
        <v>108.7</v>
      </c>
      <c r="L19" s="12">
        <v>2.89</v>
      </c>
      <c r="M19" s="12">
        <v>275.67</v>
      </c>
      <c r="N19" s="43"/>
      <c r="O19" s="43"/>
      <c r="P19" s="43"/>
      <c r="Q19" s="43"/>
      <c r="R19" s="43"/>
      <c r="S19" s="43"/>
      <c r="T19" s="43"/>
      <c r="U19" s="43"/>
      <c r="V19" s="43"/>
      <c r="W19" s="43"/>
      <c r="X19" s="43"/>
      <c r="Y19" s="43"/>
      <c r="Z19" s="43"/>
    </row>
    <row r="20" spans="1:26" ht="12">
      <c r="A20" s="74" t="s">
        <v>456</v>
      </c>
      <c r="B20" s="10">
        <v>2775.6003</v>
      </c>
      <c r="C20" s="11">
        <v>33</v>
      </c>
      <c r="D20" s="11">
        <v>464</v>
      </c>
      <c r="E20" s="11">
        <v>7512</v>
      </c>
      <c r="F20" s="11">
        <v>283161</v>
      </c>
      <c r="G20" s="11">
        <v>847917</v>
      </c>
      <c r="H20" s="12">
        <v>3.62</v>
      </c>
      <c r="I20" s="11">
        <v>434587</v>
      </c>
      <c r="J20" s="11">
        <v>413330</v>
      </c>
      <c r="K20" s="12">
        <v>105.14</v>
      </c>
      <c r="L20" s="12">
        <v>2.99</v>
      </c>
      <c r="M20" s="12">
        <v>305.49</v>
      </c>
      <c r="N20" s="43"/>
      <c r="O20" s="43"/>
      <c r="P20" s="43"/>
      <c r="Q20" s="43"/>
      <c r="R20" s="43"/>
      <c r="S20" s="43"/>
      <c r="T20" s="43"/>
      <c r="U20" s="43"/>
      <c r="V20" s="43"/>
      <c r="W20" s="43"/>
      <c r="X20" s="43"/>
      <c r="Y20" s="43"/>
      <c r="Z20" s="43"/>
    </row>
    <row r="21" spans="1:26" ht="12">
      <c r="A21" s="74" t="s">
        <v>457</v>
      </c>
      <c r="B21" s="10">
        <v>3515.2526</v>
      </c>
      <c r="C21" s="11">
        <v>16</v>
      </c>
      <c r="D21" s="11">
        <v>147</v>
      </c>
      <c r="E21" s="11">
        <v>2710</v>
      </c>
      <c r="F21" s="11">
        <v>82074</v>
      </c>
      <c r="G21" s="11">
        <v>224470</v>
      </c>
      <c r="H21" s="12">
        <v>0.96</v>
      </c>
      <c r="I21" s="11">
        <v>116396</v>
      </c>
      <c r="J21" s="11">
        <v>108074</v>
      </c>
      <c r="K21" s="12">
        <v>107.7</v>
      </c>
      <c r="L21" s="12">
        <v>2.73</v>
      </c>
      <c r="M21" s="12">
        <v>63.86</v>
      </c>
      <c r="N21" s="43"/>
      <c r="O21" s="43"/>
      <c r="P21" s="43"/>
      <c r="Q21" s="43"/>
      <c r="R21" s="43"/>
      <c r="S21" s="43"/>
      <c r="T21" s="43"/>
      <c r="U21" s="43"/>
      <c r="V21" s="43"/>
      <c r="W21" s="43"/>
      <c r="X21" s="43"/>
      <c r="Y21" s="43"/>
      <c r="Z21" s="43"/>
    </row>
    <row r="22" spans="1:26" ht="12">
      <c r="A22" s="74" t="s">
        <v>458</v>
      </c>
      <c r="B22" s="10">
        <v>4628.5714</v>
      </c>
      <c r="C22" s="11">
        <v>13</v>
      </c>
      <c r="D22" s="11">
        <v>177</v>
      </c>
      <c r="E22" s="11">
        <v>3656</v>
      </c>
      <c r="F22" s="11">
        <v>124243</v>
      </c>
      <c r="G22" s="11">
        <v>333392</v>
      </c>
      <c r="H22" s="12">
        <v>1.42</v>
      </c>
      <c r="I22" s="11">
        <v>170324</v>
      </c>
      <c r="J22" s="11">
        <v>163068</v>
      </c>
      <c r="K22" s="12">
        <v>104.45</v>
      </c>
      <c r="L22" s="12">
        <v>2.68</v>
      </c>
      <c r="M22" s="12">
        <v>72.03</v>
      </c>
      <c r="N22" s="43"/>
      <c r="O22" s="43"/>
      <c r="P22" s="43"/>
      <c r="Q22" s="43"/>
      <c r="R22" s="43"/>
      <c r="S22" s="43"/>
      <c r="T22" s="43"/>
      <c r="U22" s="43"/>
      <c r="V22" s="43"/>
      <c r="W22" s="43"/>
      <c r="X22" s="43"/>
      <c r="Y22" s="43"/>
      <c r="Z22" s="43"/>
    </row>
    <row r="23" spans="1:26" ht="12">
      <c r="A23" s="74" t="s">
        <v>459</v>
      </c>
      <c r="B23" s="10">
        <v>126.8641</v>
      </c>
      <c r="C23" s="11">
        <v>6</v>
      </c>
      <c r="D23" s="11">
        <v>96</v>
      </c>
      <c r="E23" s="11">
        <v>1403</v>
      </c>
      <c r="F23" s="11">
        <v>37917</v>
      </c>
      <c r="G23" s="11">
        <v>101758</v>
      </c>
      <c r="H23" s="12">
        <v>0.43</v>
      </c>
      <c r="I23" s="11">
        <v>52392</v>
      </c>
      <c r="J23" s="11">
        <v>49366</v>
      </c>
      <c r="K23" s="12">
        <v>106.13</v>
      </c>
      <c r="L23" s="12">
        <v>2.68</v>
      </c>
      <c r="M23" s="12">
        <v>802.1</v>
      </c>
      <c r="N23" s="43"/>
      <c r="O23" s="43"/>
      <c r="P23" s="43"/>
      <c r="Q23" s="43"/>
      <c r="R23" s="43"/>
      <c r="S23" s="43"/>
      <c r="T23" s="43"/>
      <c r="U23" s="43"/>
      <c r="V23" s="43"/>
      <c r="W23" s="43"/>
      <c r="X23" s="43"/>
      <c r="Y23" s="43"/>
      <c r="Z23" s="43"/>
    </row>
    <row r="24" spans="1:26" ht="12">
      <c r="A24" s="74" t="s">
        <v>460</v>
      </c>
      <c r="B24" s="10">
        <v>132.7589</v>
      </c>
      <c r="C24" s="11">
        <v>7</v>
      </c>
      <c r="D24" s="11">
        <v>157</v>
      </c>
      <c r="E24" s="11">
        <v>3313</v>
      </c>
      <c r="F24" s="11">
        <v>150492</v>
      </c>
      <c r="G24" s="11">
        <v>373077</v>
      </c>
      <c r="H24" s="12">
        <v>1.59</v>
      </c>
      <c r="I24" s="11">
        <v>187605</v>
      </c>
      <c r="J24" s="11">
        <v>185472</v>
      </c>
      <c r="K24" s="12">
        <v>101.15</v>
      </c>
      <c r="L24" s="12">
        <v>2.48</v>
      </c>
      <c r="M24" s="12">
        <v>2810.18</v>
      </c>
      <c r="N24" s="43"/>
      <c r="O24" s="43"/>
      <c r="P24" s="43"/>
      <c r="Q24" s="43"/>
      <c r="R24" s="43"/>
      <c r="S24" s="43"/>
      <c r="T24" s="43"/>
      <c r="U24" s="43"/>
      <c r="V24" s="43"/>
      <c r="W24" s="43"/>
      <c r="X24" s="43"/>
      <c r="Y24" s="43"/>
      <c r="Z24" s="43"/>
    </row>
    <row r="25" spans="1:26" ht="12">
      <c r="A25" s="74" t="s">
        <v>461</v>
      </c>
      <c r="B25" s="10">
        <v>104.1526</v>
      </c>
      <c r="C25" s="11">
        <v>3</v>
      </c>
      <c r="D25" s="11">
        <v>122</v>
      </c>
      <c r="E25" s="11">
        <v>2230</v>
      </c>
      <c r="F25" s="11">
        <v>155139</v>
      </c>
      <c r="G25" s="11">
        <v>431988</v>
      </c>
      <c r="H25" s="12">
        <v>1.84</v>
      </c>
      <c r="I25" s="11">
        <v>213836</v>
      </c>
      <c r="J25" s="11">
        <v>218152</v>
      </c>
      <c r="K25" s="12">
        <v>98.02</v>
      </c>
      <c r="L25" s="12">
        <v>2.78</v>
      </c>
      <c r="M25" s="12">
        <v>4147.64</v>
      </c>
      <c r="N25" s="43"/>
      <c r="O25" s="43"/>
      <c r="P25" s="43"/>
      <c r="Q25" s="43"/>
      <c r="R25" s="43"/>
      <c r="S25" s="43"/>
      <c r="T25" s="43"/>
      <c r="U25" s="43"/>
      <c r="V25" s="43"/>
      <c r="W25" s="43"/>
      <c r="X25" s="43"/>
      <c r="Y25" s="43"/>
      <c r="Z25" s="43"/>
    </row>
    <row r="26" spans="1:26" ht="12">
      <c r="A26" s="74" t="s">
        <v>462</v>
      </c>
      <c r="B26" s="10">
        <v>60.0256</v>
      </c>
      <c r="C26" s="11">
        <v>2</v>
      </c>
      <c r="D26" s="11">
        <v>84</v>
      </c>
      <c r="E26" s="11">
        <v>1392</v>
      </c>
      <c r="F26" s="11">
        <v>98276</v>
      </c>
      <c r="G26" s="11">
        <v>270883</v>
      </c>
      <c r="H26" s="12">
        <v>1.16</v>
      </c>
      <c r="I26" s="11">
        <v>132413</v>
      </c>
      <c r="J26" s="11">
        <v>138470</v>
      </c>
      <c r="K26" s="12">
        <v>95.63</v>
      </c>
      <c r="L26" s="12">
        <v>2.76</v>
      </c>
      <c r="M26" s="12">
        <v>4512.79</v>
      </c>
      <c r="N26" s="43"/>
      <c r="O26" s="43"/>
      <c r="P26" s="43"/>
      <c r="Q26" s="43"/>
      <c r="R26" s="43"/>
      <c r="S26" s="43"/>
      <c r="T26" s="43"/>
      <c r="U26" s="43"/>
      <c r="V26" s="43"/>
      <c r="W26" s="43"/>
      <c r="X26" s="43"/>
      <c r="Y26" s="43"/>
      <c r="Z26" s="43"/>
    </row>
    <row r="27" spans="1:26" s="9" customFormat="1" ht="12" customHeight="1">
      <c r="A27" s="74" t="s">
        <v>463</v>
      </c>
      <c r="B27" s="40">
        <v>180.456</v>
      </c>
      <c r="C27" s="41">
        <v>10</v>
      </c>
      <c r="D27" s="41">
        <v>59</v>
      </c>
      <c r="E27" s="41">
        <v>904</v>
      </c>
      <c r="F27" s="41">
        <v>40058</v>
      </c>
      <c r="G27" s="41">
        <v>140229</v>
      </c>
      <c r="H27" s="42">
        <v>0.6</v>
      </c>
      <c r="I27" s="41">
        <v>71187</v>
      </c>
      <c r="J27" s="41">
        <v>69042</v>
      </c>
      <c r="K27" s="42">
        <v>103.11</v>
      </c>
      <c r="L27" s="42">
        <v>3.5</v>
      </c>
      <c r="M27" s="42">
        <v>777.08</v>
      </c>
      <c r="N27" s="8"/>
      <c r="O27" s="43"/>
      <c r="P27" s="8"/>
      <c r="Q27" s="8"/>
      <c r="R27" s="8"/>
      <c r="S27" s="8"/>
      <c r="T27" s="8"/>
      <c r="U27" s="8"/>
      <c r="V27" s="8"/>
      <c r="W27" s="8"/>
      <c r="X27" s="8"/>
      <c r="Y27" s="8"/>
      <c r="Z27" s="8"/>
    </row>
    <row r="28" spans="1:26" s="9" customFormat="1" ht="12" customHeight="1">
      <c r="A28" s="64" t="s">
        <v>464</v>
      </c>
      <c r="B28" s="10">
        <v>151.656</v>
      </c>
      <c r="C28" s="11">
        <v>6</v>
      </c>
      <c r="D28" s="11">
        <v>37</v>
      </c>
      <c r="E28" s="11">
        <v>767</v>
      </c>
      <c r="F28" s="11">
        <v>37584</v>
      </c>
      <c r="G28" s="11">
        <v>127723</v>
      </c>
      <c r="H28" s="12">
        <v>0.55</v>
      </c>
      <c r="I28" s="11">
        <v>64034</v>
      </c>
      <c r="J28" s="11">
        <v>63689</v>
      </c>
      <c r="K28" s="12">
        <v>100.54</v>
      </c>
      <c r="L28" s="12">
        <v>3.4</v>
      </c>
      <c r="M28" s="12">
        <v>842.19</v>
      </c>
      <c r="N28" s="8"/>
      <c r="O28" s="8"/>
      <c r="P28" s="8"/>
      <c r="Q28" s="8"/>
      <c r="R28" s="8"/>
      <c r="S28" s="8"/>
      <c r="T28" s="8"/>
      <c r="U28" s="8"/>
      <c r="V28" s="8"/>
      <c r="W28" s="8"/>
      <c r="X28" s="8"/>
      <c r="Y28" s="8"/>
      <c r="Z28" s="8"/>
    </row>
    <row r="29" spans="1:26" s="9" customFormat="1" ht="12" customHeight="1">
      <c r="A29" s="64" t="s">
        <v>465</v>
      </c>
      <c r="B29" s="10">
        <v>28.8</v>
      </c>
      <c r="C29" s="11">
        <v>4</v>
      </c>
      <c r="D29" s="11">
        <v>22</v>
      </c>
      <c r="E29" s="11">
        <v>137</v>
      </c>
      <c r="F29" s="11">
        <v>2474</v>
      </c>
      <c r="G29" s="11">
        <v>12506</v>
      </c>
      <c r="H29" s="12">
        <v>0.05</v>
      </c>
      <c r="I29" s="11">
        <v>7153</v>
      </c>
      <c r="J29" s="11">
        <v>5353</v>
      </c>
      <c r="K29" s="12">
        <v>133.63</v>
      </c>
      <c r="L29" s="12">
        <v>5.05</v>
      </c>
      <c r="M29" s="12">
        <v>434.24</v>
      </c>
      <c r="N29" s="8"/>
      <c r="O29" s="8"/>
      <c r="P29" s="8"/>
      <c r="Q29" s="8"/>
      <c r="R29" s="8"/>
      <c r="S29" s="8"/>
      <c r="T29" s="8"/>
      <c r="U29" s="8"/>
      <c r="V29" s="8"/>
      <c r="W29" s="8"/>
      <c r="X29" s="8"/>
      <c r="Y29" s="8"/>
      <c r="Z29" s="8"/>
    </row>
    <row r="30" spans="1:26" s="9" customFormat="1" ht="12" customHeight="1">
      <c r="A30" s="91" t="s">
        <v>362</v>
      </c>
      <c r="B30" s="92">
        <v>2.38</v>
      </c>
      <c r="C30" s="93">
        <v>0</v>
      </c>
      <c r="D30" s="93">
        <v>0</v>
      </c>
      <c r="E30" s="93">
        <v>0</v>
      </c>
      <c r="F30" s="93">
        <v>0</v>
      </c>
      <c r="G30" s="93">
        <v>0</v>
      </c>
      <c r="H30" s="93">
        <v>0</v>
      </c>
      <c r="I30" s="93">
        <v>0</v>
      </c>
      <c r="J30" s="93">
        <v>0</v>
      </c>
      <c r="K30" s="93">
        <v>0</v>
      </c>
      <c r="L30" s="93">
        <v>0</v>
      </c>
      <c r="M30" s="93">
        <v>0</v>
      </c>
      <c r="N30" s="8"/>
      <c r="O30" s="8"/>
      <c r="P30" s="8"/>
      <c r="Q30" s="8"/>
      <c r="R30" s="8"/>
      <c r="S30" s="8"/>
      <c r="T30" s="8"/>
      <c r="U30" s="8"/>
      <c r="V30" s="8"/>
      <c r="W30" s="8"/>
      <c r="X30" s="8"/>
      <c r="Y30" s="8"/>
      <c r="Z30" s="8"/>
    </row>
    <row r="31" spans="1:26" s="9" customFormat="1" ht="12" customHeight="1" thickBot="1">
      <c r="A31" s="91" t="s">
        <v>363</v>
      </c>
      <c r="B31" s="92">
        <v>0.4896</v>
      </c>
      <c r="C31" s="93">
        <v>0</v>
      </c>
      <c r="D31" s="93">
        <v>0</v>
      </c>
      <c r="E31" s="93">
        <v>0</v>
      </c>
      <c r="F31" s="93">
        <v>0</v>
      </c>
      <c r="G31" s="93">
        <v>0</v>
      </c>
      <c r="H31" s="93">
        <v>0</v>
      </c>
      <c r="I31" s="93">
        <v>0</v>
      </c>
      <c r="J31" s="93">
        <v>0</v>
      </c>
      <c r="K31" s="93">
        <v>0</v>
      </c>
      <c r="L31" s="93">
        <v>0</v>
      </c>
      <c r="M31" s="93">
        <v>0</v>
      </c>
      <c r="N31" s="8"/>
      <c r="O31" s="8"/>
      <c r="P31" s="8"/>
      <c r="Q31" s="8"/>
      <c r="R31" s="8"/>
      <c r="S31" s="8"/>
      <c r="T31" s="8"/>
      <c r="U31" s="8"/>
      <c r="V31" s="8"/>
      <c r="W31" s="8"/>
      <c r="X31" s="8"/>
      <c r="Y31" s="8"/>
      <c r="Z31" s="8"/>
    </row>
    <row r="32" spans="1:26" s="9" customFormat="1" ht="15" customHeight="1" thickTop="1">
      <c r="A32" s="150" t="s">
        <v>608</v>
      </c>
      <c r="B32" s="151"/>
      <c r="C32" s="151"/>
      <c r="D32" s="151"/>
      <c r="E32" s="151"/>
      <c r="F32" s="151"/>
      <c r="G32" s="151"/>
      <c r="H32" s="151"/>
      <c r="I32" s="151"/>
      <c r="J32" s="151"/>
      <c r="K32" s="151"/>
      <c r="L32" s="151"/>
      <c r="M32" s="151"/>
      <c r="N32" s="8"/>
      <c r="O32" s="8"/>
      <c r="P32" s="8"/>
      <c r="Q32" s="8"/>
      <c r="R32" s="8"/>
      <c r="S32" s="8"/>
      <c r="T32" s="8"/>
      <c r="U32" s="8"/>
      <c r="V32" s="8"/>
      <c r="W32" s="8"/>
      <c r="X32" s="8"/>
      <c r="Y32" s="8"/>
      <c r="Z32" s="8"/>
    </row>
    <row r="33" spans="1:26" ht="12">
      <c r="A33" s="66" t="s">
        <v>131</v>
      </c>
      <c r="B33" s="30">
        <f aca="true" t="shared" si="0" ref="B33:G33">SUM(B$6:B$7,B$24:B$25,B$12:B$14)</f>
        <v>7353.3939</v>
      </c>
      <c r="C33" s="31">
        <f t="shared" si="0"/>
        <v>89</v>
      </c>
      <c r="D33" s="31">
        <f t="shared" si="0"/>
        <v>2686</v>
      </c>
      <c r="E33" s="31">
        <f t="shared" si="0"/>
        <v>55871</v>
      </c>
      <c r="F33" s="31">
        <f t="shared" si="0"/>
        <v>3915074</v>
      </c>
      <c r="G33" s="32">
        <f t="shared" si="0"/>
        <v>10528933</v>
      </c>
      <c r="H33" s="33">
        <f>G33/G50*100</f>
        <v>45.20111684260398</v>
      </c>
      <c r="I33" s="31">
        <f>SUM(I$6:I$7,I$24:I$25,I$12:I$14)</f>
        <v>5189499</v>
      </c>
      <c r="J33" s="31">
        <f>SUM(J$6:J$7,J$24:J$25,J$12:J$14)</f>
        <v>5339434</v>
      </c>
      <c r="K33" s="33">
        <f>I33/J33*100</f>
        <v>97.19193083012169</v>
      </c>
      <c r="L33" s="33">
        <f>G33/F33</f>
        <v>2.689331798070739</v>
      </c>
      <c r="M33" s="33">
        <f>G33/B33</f>
        <v>1431.8467286241798</v>
      </c>
      <c r="N33" s="43"/>
      <c r="O33" s="43"/>
      <c r="P33" s="43"/>
      <c r="Q33" s="43"/>
      <c r="R33" s="43"/>
      <c r="S33" s="43"/>
      <c r="T33" s="43"/>
      <c r="U33" s="43"/>
      <c r="V33" s="43"/>
      <c r="W33" s="43"/>
      <c r="X33" s="43"/>
      <c r="Y33" s="43"/>
      <c r="Z33" s="43"/>
    </row>
    <row r="34" spans="1:26" ht="12">
      <c r="A34" s="67" t="s">
        <v>133</v>
      </c>
      <c r="B34" s="30">
        <f aca="true" t="shared" si="1" ref="B34:G34">SUM(B$8,B$15:B$18)</f>
        <v>10506.876299999998</v>
      </c>
      <c r="C34" s="31">
        <f t="shared" si="1"/>
        <v>106</v>
      </c>
      <c r="D34" s="31">
        <f t="shared" si="1"/>
        <v>2138</v>
      </c>
      <c r="E34" s="31">
        <f t="shared" si="1"/>
        <v>37516</v>
      </c>
      <c r="F34" s="31">
        <f t="shared" si="1"/>
        <v>1887916</v>
      </c>
      <c r="G34" s="32">
        <f t="shared" si="1"/>
        <v>5798112</v>
      </c>
      <c r="H34" s="33">
        <f>G34/G50*100</f>
        <v>24.89151920508035</v>
      </c>
      <c r="I34" s="31">
        <f>SUM(I$8,I$15:I$18)</f>
        <v>2930782</v>
      </c>
      <c r="J34" s="31">
        <f>SUM(J$8,J$15:J$18)</f>
        <v>2867330</v>
      </c>
      <c r="K34" s="33">
        <f>I34/J34*100</f>
        <v>102.21292979880236</v>
      </c>
      <c r="L34" s="33">
        <f>G34/F34</f>
        <v>3.0711705393672175</v>
      </c>
      <c r="M34" s="33">
        <f>G34/B34</f>
        <v>551.8397508877116</v>
      </c>
      <c r="N34" s="43"/>
      <c r="O34" s="43"/>
      <c r="P34" s="43"/>
      <c r="Q34" s="43"/>
      <c r="R34" s="43"/>
      <c r="S34" s="43"/>
      <c r="T34" s="43"/>
      <c r="U34" s="43"/>
      <c r="V34" s="43"/>
      <c r="W34" s="43"/>
      <c r="X34" s="43"/>
      <c r="Y34" s="43"/>
      <c r="Z34" s="43"/>
    </row>
    <row r="35" spans="1:26" ht="12">
      <c r="A35" s="67" t="s">
        <v>132</v>
      </c>
      <c r="B35" s="30">
        <f aca="true" t="shared" si="2" ref="B35:G35">SUM(B$26,B$9:B$10,B$19:B$20,B$23)</f>
        <v>10005.3957</v>
      </c>
      <c r="C35" s="31">
        <f t="shared" si="2"/>
        <v>134</v>
      </c>
      <c r="D35" s="31">
        <f t="shared" si="2"/>
        <v>2644</v>
      </c>
      <c r="E35" s="31">
        <f t="shared" si="2"/>
        <v>47983</v>
      </c>
      <c r="F35" s="31">
        <f t="shared" si="2"/>
        <v>2333334</v>
      </c>
      <c r="G35" s="32">
        <f t="shared" si="2"/>
        <v>6408617</v>
      </c>
      <c r="H35" s="33">
        <f>G35/G50*100</f>
        <v>27.512440796849802</v>
      </c>
      <c r="I35" s="31">
        <f>SUM(I$26,I$9:I$10,I$19:I$20,I$23)</f>
        <v>3219783</v>
      </c>
      <c r="J35" s="31">
        <f>SUM(J$26,J$9:J$10,J$19:J$20,J$23)</f>
        <v>3188834</v>
      </c>
      <c r="K35" s="33">
        <f>I35/J35*100</f>
        <v>100.97054283791505</v>
      </c>
      <c r="L35" s="33">
        <f>G35/F35</f>
        <v>2.746549358128755</v>
      </c>
      <c r="M35" s="33">
        <f>G35/B35</f>
        <v>640.5160967296877</v>
      </c>
      <c r="N35" s="43"/>
      <c r="O35" s="43"/>
      <c r="P35" s="43"/>
      <c r="Q35" s="43"/>
      <c r="R35" s="43"/>
      <c r="S35" s="43"/>
      <c r="T35" s="43"/>
      <c r="U35" s="43"/>
      <c r="V35" s="43"/>
      <c r="W35" s="43"/>
      <c r="X35" s="43"/>
      <c r="Y35" s="43"/>
      <c r="Z35" s="43"/>
    </row>
    <row r="36" spans="1:26" ht="12">
      <c r="A36" s="67" t="s">
        <v>135</v>
      </c>
      <c r="B36" s="34">
        <f aca="true" t="shared" si="3" ref="B36:G36">SUM(B$21:B$22)</f>
        <v>8143.824</v>
      </c>
      <c r="C36" s="35">
        <f t="shared" si="3"/>
        <v>29</v>
      </c>
      <c r="D36" s="35">
        <f t="shared" si="3"/>
        <v>324</v>
      </c>
      <c r="E36" s="35">
        <f t="shared" si="3"/>
        <v>6366</v>
      </c>
      <c r="F36" s="35">
        <f t="shared" si="3"/>
        <v>206317</v>
      </c>
      <c r="G36" s="36">
        <f t="shared" si="3"/>
        <v>557862</v>
      </c>
      <c r="H36" s="33">
        <f>G36/G50*100</f>
        <v>2.394923155465871</v>
      </c>
      <c r="I36" s="35">
        <f>SUM(I$21:I$22)</f>
        <v>286720</v>
      </c>
      <c r="J36" s="35">
        <f>SUM(J$21:J$22)</f>
        <v>271142</v>
      </c>
      <c r="K36" s="33">
        <f>I36/J36*100</f>
        <v>105.74532901579245</v>
      </c>
      <c r="L36" s="33">
        <f>G36/F36</f>
        <v>2.7039070944226604</v>
      </c>
      <c r="M36" s="33">
        <f>G36/B36</f>
        <v>68.50123480075209</v>
      </c>
      <c r="N36" s="43"/>
      <c r="O36" s="43"/>
      <c r="P36" s="43"/>
      <c r="Q36" s="43"/>
      <c r="R36" s="43"/>
      <c r="S36" s="43"/>
      <c r="T36" s="43"/>
      <c r="U36" s="43"/>
      <c r="V36" s="43"/>
      <c r="W36" s="43"/>
      <c r="X36" s="43"/>
      <c r="Y36" s="43"/>
      <c r="Z36" s="43"/>
    </row>
    <row r="37" spans="1:26" ht="12">
      <c r="A37" s="14" t="s">
        <v>467</v>
      </c>
      <c r="B37" s="43"/>
      <c r="C37" s="43"/>
      <c r="D37" s="43"/>
      <c r="E37" s="43"/>
      <c r="F37" s="43"/>
      <c r="G37" s="43"/>
      <c r="H37" s="43"/>
      <c r="I37" s="43"/>
      <c r="J37" s="43"/>
      <c r="K37" s="43"/>
      <c r="L37" s="43"/>
      <c r="M37" s="43"/>
      <c r="N37" s="43"/>
      <c r="O37" s="43"/>
      <c r="P37" s="43"/>
      <c r="Q37" s="43"/>
      <c r="R37" s="43"/>
      <c r="S37" s="43"/>
      <c r="T37" s="43"/>
      <c r="U37" s="43"/>
      <c r="V37" s="43"/>
      <c r="W37" s="43"/>
      <c r="X37" s="43"/>
      <c r="Y37" s="43"/>
      <c r="Z37" s="43"/>
    </row>
    <row r="38" spans="1:26" ht="12">
      <c r="A38" s="14" t="s">
        <v>468</v>
      </c>
      <c r="B38" s="43"/>
      <c r="C38" s="43"/>
      <c r="D38" s="43"/>
      <c r="E38" s="43"/>
      <c r="F38" s="43"/>
      <c r="G38" s="43"/>
      <c r="H38" s="43"/>
      <c r="I38" s="43"/>
      <c r="J38" s="43"/>
      <c r="K38" s="43"/>
      <c r="L38" s="43"/>
      <c r="M38" s="43"/>
      <c r="N38" s="43"/>
      <c r="O38" s="43"/>
      <c r="P38" s="43"/>
      <c r="Q38" s="43"/>
      <c r="R38" s="43"/>
      <c r="S38" s="43"/>
      <c r="T38" s="43"/>
      <c r="U38" s="43"/>
      <c r="V38" s="43"/>
      <c r="W38" s="43"/>
      <c r="X38" s="43"/>
      <c r="Y38" s="43"/>
      <c r="Z38" s="43"/>
    </row>
    <row r="39" spans="1:26" ht="12">
      <c r="A39" s="14" t="s">
        <v>469</v>
      </c>
      <c r="B39" s="43"/>
      <c r="C39" s="43"/>
      <c r="D39" s="43"/>
      <c r="E39" s="43"/>
      <c r="F39" s="43"/>
      <c r="G39" s="43"/>
      <c r="H39" s="43"/>
      <c r="I39" s="43"/>
      <c r="J39" s="43"/>
      <c r="K39" s="43"/>
      <c r="L39" s="43"/>
      <c r="M39" s="43"/>
      <c r="N39" s="43"/>
      <c r="O39" s="43"/>
      <c r="P39" s="43"/>
      <c r="Q39" s="43"/>
      <c r="R39" s="43"/>
      <c r="S39" s="43"/>
      <c r="T39" s="43"/>
      <c r="U39" s="43"/>
      <c r="V39" s="43"/>
      <c r="W39" s="43"/>
      <c r="X39" s="43"/>
      <c r="Y39" s="43"/>
      <c r="Z39" s="43"/>
    </row>
    <row r="40" spans="1:26" ht="12">
      <c r="A40" s="14" t="s">
        <v>230</v>
      </c>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spans="1:26" ht="12">
      <c r="A41" s="80" t="s">
        <v>233</v>
      </c>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spans="1:26" ht="12">
      <c r="A42" s="80" t="s">
        <v>284</v>
      </c>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spans="1:26" ht="12">
      <c r="A43" s="80" t="s">
        <v>438</v>
      </c>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spans="1:26" ht="12">
      <c r="A44" s="80" t="s">
        <v>475</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26" ht="12">
      <c r="A45" s="108" t="s">
        <v>592</v>
      </c>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spans="1:41" s="113" customFormat="1" ht="12">
      <c r="A46" s="97" t="s">
        <v>613</v>
      </c>
      <c r="B46" s="111"/>
      <c r="C46" s="111"/>
      <c r="D46" s="111"/>
      <c r="E46" s="111"/>
      <c r="F46" s="111"/>
      <c r="G46" s="111"/>
      <c r="H46" s="111"/>
      <c r="I46" s="111"/>
      <c r="J46" s="111"/>
      <c r="K46" s="111"/>
      <c r="L46" s="111"/>
      <c r="M46" s="111"/>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row>
    <row r="47" spans="1:13" ht="12">
      <c r="A47" s="152" t="s">
        <v>231</v>
      </c>
      <c r="B47" s="153"/>
      <c r="C47" s="153"/>
      <c r="D47" s="153"/>
      <c r="E47" s="153"/>
      <c r="F47" s="153"/>
      <c r="G47" s="153"/>
      <c r="H47" s="153"/>
      <c r="I47" s="153"/>
      <c r="J47" s="153"/>
      <c r="K47" s="153"/>
      <c r="L47" s="153"/>
      <c r="M47" s="153"/>
    </row>
    <row r="48" spans="1:13" ht="12">
      <c r="A48" s="76" t="s">
        <v>139</v>
      </c>
      <c r="B48" s="43"/>
      <c r="C48" s="43"/>
      <c r="D48" s="43"/>
      <c r="F48" s="43"/>
      <c r="G48" s="43"/>
      <c r="H48" s="43"/>
      <c r="I48" s="43"/>
      <c r="J48" s="43"/>
      <c r="K48" s="43"/>
      <c r="L48" s="43"/>
      <c r="M48" s="43"/>
    </row>
    <row r="49" ht="12.75" customHeight="1">
      <c r="A49" s="82"/>
    </row>
    <row r="50" spans="5:7" ht="12" hidden="1">
      <c r="E50" s="43">
        <f>E5-SUM(E11,E27,E6:E10,E30:E31)</f>
        <v>0</v>
      </c>
      <c r="G50" s="43">
        <f>SUM(G33:G36)</f>
        <v>23293524</v>
      </c>
    </row>
    <row r="51" spans="1:13" ht="12" hidden="1">
      <c r="A51" s="82" t="s">
        <v>429</v>
      </c>
      <c r="B51" s="43">
        <f aca="true" t="shared" si="4" ref="B51:J51">B5-SUM(B11,B27,B6:B10,B30:B31)</f>
        <v>0</v>
      </c>
      <c r="C51" s="43">
        <f t="shared" si="4"/>
        <v>0</v>
      </c>
      <c r="D51" s="43">
        <f t="shared" si="4"/>
        <v>0</v>
      </c>
      <c r="E51" s="85">
        <f>E11-SUM(E12:E26)</f>
        <v>0</v>
      </c>
      <c r="F51" s="43">
        <f t="shared" si="4"/>
        <v>0</v>
      </c>
      <c r="G51" s="43">
        <f t="shared" si="4"/>
        <v>0</v>
      </c>
      <c r="H51" s="43">
        <f t="shared" si="4"/>
        <v>-0.010000000000005116</v>
      </c>
      <c r="I51" s="43">
        <f t="shared" si="4"/>
        <v>0</v>
      </c>
      <c r="J51" s="43">
        <f t="shared" si="4"/>
        <v>0</v>
      </c>
      <c r="K51" s="43"/>
      <c r="L51" s="43"/>
      <c r="M51" s="43"/>
    </row>
    <row r="52" spans="1:13" s="83" customFormat="1" ht="12" hidden="1">
      <c r="A52" s="98" t="s">
        <v>430</v>
      </c>
      <c r="B52" s="85">
        <f aca="true" t="shared" si="5" ref="B52:J52">B11-SUM(B12:B26)</f>
        <v>0</v>
      </c>
      <c r="C52" s="85">
        <f t="shared" si="5"/>
        <v>0</v>
      </c>
      <c r="D52" s="85">
        <f t="shared" si="5"/>
        <v>0</v>
      </c>
      <c r="E52" s="43">
        <f>E27-SUM(E28:E29)</f>
        <v>0</v>
      </c>
      <c r="F52" s="85">
        <f t="shared" si="5"/>
        <v>0</v>
      </c>
      <c r="G52" s="85">
        <f t="shared" si="5"/>
        <v>0</v>
      </c>
      <c r="H52" s="85">
        <f t="shared" si="5"/>
        <v>0.01999999999999602</v>
      </c>
      <c r="I52" s="85">
        <f t="shared" si="5"/>
        <v>0</v>
      </c>
      <c r="J52" s="85">
        <f t="shared" si="5"/>
        <v>0</v>
      </c>
      <c r="K52" s="85"/>
      <c r="L52" s="85"/>
      <c r="M52" s="85"/>
    </row>
    <row r="53" spans="1:13" ht="12" hidden="1">
      <c r="A53" s="82" t="s">
        <v>431</v>
      </c>
      <c r="B53" s="43">
        <f aca="true" t="shared" si="6" ref="B53:J53">B27-SUM(B28:B29)</f>
        <v>0</v>
      </c>
      <c r="C53" s="43">
        <f t="shared" si="6"/>
        <v>0</v>
      </c>
      <c r="D53" s="43">
        <f t="shared" si="6"/>
        <v>0</v>
      </c>
      <c r="E53" s="43">
        <f>E5-'年月monthly'!E182</f>
        <v>53</v>
      </c>
      <c r="F53" s="43">
        <f t="shared" si="6"/>
        <v>0</v>
      </c>
      <c r="G53" s="43">
        <f t="shared" si="6"/>
        <v>0</v>
      </c>
      <c r="H53" s="43">
        <f t="shared" si="6"/>
        <v>0</v>
      </c>
      <c r="I53" s="43">
        <f t="shared" si="6"/>
        <v>0</v>
      </c>
      <c r="J53" s="43">
        <f t="shared" si="6"/>
        <v>0</v>
      </c>
      <c r="K53" s="43"/>
      <c r="L53" s="43"/>
      <c r="M53" s="43"/>
    </row>
    <row r="54" spans="1:13" ht="12" hidden="1">
      <c r="A54" s="82" t="s">
        <v>432</v>
      </c>
      <c r="B54" s="43">
        <f>B5-'年月monthly'!B195</f>
        <v>0</v>
      </c>
      <c r="C54" s="43">
        <f>C5-'年月monthly'!C195</f>
        <v>0</v>
      </c>
      <c r="D54" s="43">
        <f>D5-'年月monthly'!D195</f>
        <v>0</v>
      </c>
      <c r="E54" s="89"/>
      <c r="F54" s="43">
        <f>F5-'年月monthly'!F195</f>
        <v>0</v>
      </c>
      <c r="G54" s="43">
        <f>G5-'年月monthly'!G195</f>
        <v>0</v>
      </c>
      <c r="H54" s="43"/>
      <c r="I54" s="43">
        <f>I5-'年月monthly'!I195</f>
        <v>0</v>
      </c>
      <c r="J54" s="43">
        <f>J5-'年月monthly'!J195</f>
        <v>0</v>
      </c>
      <c r="K54" s="43">
        <f>K5-'年月monthly'!K195</f>
        <v>0</v>
      </c>
      <c r="L54" s="43">
        <f>L5-'年月monthly'!L195</f>
        <v>0</v>
      </c>
      <c r="M54" s="43">
        <f>M5-'年月monthly'!M195</f>
        <v>0</v>
      </c>
    </row>
    <row r="55" spans="2:13" ht="12">
      <c r="B55" s="89"/>
      <c r="C55" s="89"/>
      <c r="D55" s="89"/>
      <c r="E55" s="88"/>
      <c r="F55" s="89"/>
      <c r="G55" s="89"/>
      <c r="H55" s="89"/>
      <c r="I55" s="89"/>
      <c r="J55" s="89"/>
      <c r="K55" s="89"/>
      <c r="L55" s="89"/>
      <c r="M55" s="89"/>
    </row>
    <row r="56" spans="2:13" ht="12">
      <c r="B56" s="88"/>
      <c r="C56" s="88"/>
      <c r="D56" s="88"/>
      <c r="E56" s="88"/>
      <c r="F56" s="88"/>
      <c r="G56" s="88"/>
      <c r="H56" s="88"/>
      <c r="I56" s="88"/>
      <c r="J56" s="88"/>
      <c r="K56" s="88"/>
      <c r="L56" s="88"/>
      <c r="M56" s="88"/>
    </row>
    <row r="57" spans="2:13" ht="12">
      <c r="B57" s="88"/>
      <c r="C57" s="88"/>
      <c r="D57" s="88"/>
      <c r="E57" s="88"/>
      <c r="F57" s="88"/>
      <c r="G57" s="88"/>
      <c r="H57" s="88"/>
      <c r="I57" s="88"/>
      <c r="J57" s="88"/>
      <c r="K57" s="88"/>
      <c r="L57" s="88"/>
      <c r="M57" s="88"/>
    </row>
    <row r="58" spans="2:13" ht="12">
      <c r="B58" s="88"/>
      <c r="C58" s="88"/>
      <c r="D58" s="88"/>
      <c r="F58" s="88"/>
      <c r="G58" s="88"/>
      <c r="H58" s="88"/>
      <c r="I58" s="88"/>
      <c r="J58" s="88"/>
      <c r="K58" s="88"/>
      <c r="L58" s="88"/>
      <c r="M58" s="88"/>
    </row>
  </sheetData>
  <sheetProtection/>
  <mergeCells count="4">
    <mergeCell ref="A2:M2"/>
    <mergeCell ref="A32:M32"/>
    <mergeCell ref="A1:M1"/>
    <mergeCell ref="A47:M47"/>
  </mergeCells>
  <conditionalFormatting sqref="B51:D54 F51:M54">
    <cfRule type="cellIs" priority="2" dxfId="20" operator="notEqual" stopIfTrue="1">
      <formula>0</formula>
    </cfRule>
  </conditionalFormatting>
  <conditionalFormatting sqref="E50:E53">
    <cfRule type="cellIs" priority="1" dxfId="20" operator="notEqual" stopIfTrue="1">
      <formula>0</formula>
    </cfRule>
  </conditionalFormatting>
  <printOptions/>
  <pageMargins left="0.3937007874015748" right="0.3937007874015748" top="0.984251968503937" bottom="0.984251968503937" header="0.5118110236220472" footer="0.5118110236220472"/>
  <pageSetup fitToHeight="1" fitToWidth="1" horizontalDpi="1200" verticalDpi="1200" orientation="landscape" paperSize="9" scale="96"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O58"/>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2" sqref="A2:M2"/>
    </sheetView>
  </sheetViews>
  <sheetFormatPr defaultColWidth="9.33203125" defaultRowHeight="12"/>
  <cols>
    <col min="1" max="1" width="23.66015625" style="44" customWidth="1"/>
    <col min="2" max="2" width="13.16015625" style="44" customWidth="1"/>
    <col min="3" max="3" width="14.5" style="44" customWidth="1"/>
    <col min="4" max="4" width="9" style="44" customWidth="1"/>
    <col min="5" max="5" width="9.83203125" style="44" customWidth="1"/>
    <col min="6" max="6" width="10.33203125" style="44" customWidth="1"/>
    <col min="7" max="7" width="12" style="44" customWidth="1"/>
    <col min="8" max="8" width="10.66015625" style="44" customWidth="1"/>
    <col min="9" max="10" width="11.16015625" style="44" customWidth="1"/>
    <col min="11" max="11" width="10.66015625" style="44" customWidth="1"/>
    <col min="12" max="12" width="12.66015625" style="44" customWidth="1"/>
    <col min="13" max="13" width="15.5" style="44" customWidth="1"/>
    <col min="14" max="16384" width="9.33203125" style="44" customWidth="1"/>
  </cols>
  <sheetData>
    <row r="1" spans="1:13" s="69" customFormat="1" ht="24.75" customHeight="1">
      <c r="A1" s="147" t="s">
        <v>358</v>
      </c>
      <c r="B1" s="147"/>
      <c r="C1" s="147"/>
      <c r="D1" s="147"/>
      <c r="E1" s="147"/>
      <c r="F1" s="147"/>
      <c r="G1" s="147"/>
      <c r="H1" s="147"/>
      <c r="I1" s="147"/>
      <c r="J1" s="147"/>
      <c r="K1" s="147"/>
      <c r="L1" s="147"/>
      <c r="M1" s="147"/>
    </row>
    <row r="2" spans="1:13" s="94" customFormat="1" ht="12" customHeight="1">
      <c r="A2" s="148" t="s">
        <v>532</v>
      </c>
      <c r="B2" s="149"/>
      <c r="C2" s="149"/>
      <c r="D2" s="149"/>
      <c r="E2" s="149"/>
      <c r="F2" s="149"/>
      <c r="G2" s="149"/>
      <c r="H2" s="149"/>
      <c r="I2" s="149"/>
      <c r="J2" s="149"/>
      <c r="K2" s="149"/>
      <c r="L2" s="149"/>
      <c r="M2" s="149"/>
    </row>
    <row r="3" spans="1:13" s="71" customFormat="1" ht="38.25" customHeight="1">
      <c r="A3" s="55" t="s">
        <v>181</v>
      </c>
      <c r="B3" s="55" t="s">
        <v>182</v>
      </c>
      <c r="C3" s="70" t="s">
        <v>1</v>
      </c>
      <c r="D3" s="70" t="s">
        <v>2</v>
      </c>
      <c r="E3" s="114" t="s">
        <v>594</v>
      </c>
      <c r="F3" s="55" t="s">
        <v>185</v>
      </c>
      <c r="G3" s="55" t="s">
        <v>186</v>
      </c>
      <c r="H3" s="55" t="s">
        <v>187</v>
      </c>
      <c r="I3" s="55" t="s">
        <v>6</v>
      </c>
      <c r="J3" s="55" t="s">
        <v>7</v>
      </c>
      <c r="K3" s="70" t="s">
        <v>190</v>
      </c>
      <c r="L3" s="70" t="s">
        <v>191</v>
      </c>
      <c r="M3" s="55" t="s">
        <v>365</v>
      </c>
    </row>
    <row r="4" spans="1:13" s="73" customFormat="1" ht="45.75" customHeight="1">
      <c r="A4" s="72" t="s">
        <v>128</v>
      </c>
      <c r="B4" s="72" t="s">
        <v>301</v>
      </c>
      <c r="C4" s="72" t="s">
        <v>344</v>
      </c>
      <c r="D4" s="72" t="s">
        <v>339</v>
      </c>
      <c r="E4" s="115" t="s">
        <v>600</v>
      </c>
      <c r="F4" s="72" t="s">
        <v>340</v>
      </c>
      <c r="G4" s="72" t="s">
        <v>341</v>
      </c>
      <c r="H4" s="72" t="s">
        <v>286</v>
      </c>
      <c r="I4" s="72" t="s">
        <v>85</v>
      </c>
      <c r="J4" s="72" t="s">
        <v>86</v>
      </c>
      <c r="K4" s="72" t="s">
        <v>87</v>
      </c>
      <c r="L4" s="52" t="s">
        <v>345</v>
      </c>
      <c r="M4" s="72" t="s">
        <v>306</v>
      </c>
    </row>
    <row r="5" spans="1:13" s="15" customFormat="1" ht="18" customHeight="1">
      <c r="A5" s="4" t="s">
        <v>124</v>
      </c>
      <c r="B5" s="5">
        <v>36192.8155</v>
      </c>
      <c r="C5" s="6">
        <v>368</v>
      </c>
      <c r="D5" s="6">
        <v>7839</v>
      </c>
      <c r="E5" s="6">
        <v>148587</v>
      </c>
      <c r="F5" s="6">
        <v>8286260</v>
      </c>
      <c r="G5" s="6">
        <v>23373517</v>
      </c>
      <c r="H5" s="7">
        <v>100</v>
      </c>
      <c r="I5" s="6">
        <v>11684674</v>
      </c>
      <c r="J5" s="6">
        <v>11688843</v>
      </c>
      <c r="K5" s="7">
        <v>99.96</v>
      </c>
      <c r="L5" s="7">
        <v>2.82</v>
      </c>
      <c r="M5" s="7">
        <v>645.81</v>
      </c>
    </row>
    <row r="6" spans="1:26" ht="12">
      <c r="A6" s="64" t="s">
        <v>470</v>
      </c>
      <c r="B6" s="40">
        <v>2052.5667</v>
      </c>
      <c r="C6" s="41">
        <v>29</v>
      </c>
      <c r="D6" s="41">
        <v>1032</v>
      </c>
      <c r="E6" s="41">
        <v>22290</v>
      </c>
      <c r="F6" s="41">
        <v>1477857</v>
      </c>
      <c r="G6" s="41">
        <v>3954929</v>
      </c>
      <c r="H6" s="42">
        <v>16.92</v>
      </c>
      <c r="I6" s="41">
        <v>1950060</v>
      </c>
      <c r="J6" s="41">
        <v>2004869</v>
      </c>
      <c r="K6" s="42">
        <v>97.27</v>
      </c>
      <c r="L6" s="42">
        <v>2.68</v>
      </c>
      <c r="M6" s="42">
        <v>1926.82</v>
      </c>
      <c r="N6" s="43"/>
      <c r="O6" s="43"/>
      <c r="P6" s="43"/>
      <c r="Q6" s="43"/>
      <c r="R6" s="43"/>
      <c r="S6" s="43"/>
      <c r="T6" s="43"/>
      <c r="U6" s="43"/>
      <c r="V6" s="43"/>
      <c r="W6" s="43"/>
      <c r="X6" s="43"/>
      <c r="Y6" s="43"/>
      <c r="Z6" s="43"/>
    </row>
    <row r="7" spans="1:26" ht="12">
      <c r="A7" s="74" t="s">
        <v>445</v>
      </c>
      <c r="B7" s="40">
        <v>271.7997</v>
      </c>
      <c r="C7" s="41">
        <v>12</v>
      </c>
      <c r="D7" s="41">
        <v>456</v>
      </c>
      <c r="E7" s="41">
        <v>9571</v>
      </c>
      <c r="F7" s="41">
        <v>1026738</v>
      </c>
      <c r="G7" s="41">
        <v>2686516</v>
      </c>
      <c r="H7" s="42">
        <v>11.49</v>
      </c>
      <c r="I7" s="41">
        <v>1289945</v>
      </c>
      <c r="J7" s="41">
        <v>1396571</v>
      </c>
      <c r="K7" s="42">
        <v>92.37</v>
      </c>
      <c r="L7" s="42">
        <v>2.62</v>
      </c>
      <c r="M7" s="42">
        <v>9884.18</v>
      </c>
      <c r="N7" s="43"/>
      <c r="O7" s="43"/>
      <c r="P7" s="43"/>
      <c r="Q7" s="43"/>
      <c r="R7" s="43"/>
      <c r="S7" s="43"/>
      <c r="T7" s="43"/>
      <c r="U7" s="43"/>
      <c r="V7" s="43"/>
      <c r="W7" s="43"/>
      <c r="X7" s="43"/>
      <c r="Y7" s="43"/>
      <c r="Z7" s="43"/>
    </row>
    <row r="8" spans="1:26" ht="12">
      <c r="A8" s="107" t="s">
        <v>471</v>
      </c>
      <c r="B8" s="40">
        <v>2214.8968</v>
      </c>
      <c r="C8" s="41">
        <v>29</v>
      </c>
      <c r="D8" s="41">
        <v>625</v>
      </c>
      <c r="E8" s="41">
        <v>13004</v>
      </c>
      <c r="F8" s="41">
        <v>897191</v>
      </c>
      <c r="G8" s="41">
        <v>2701661</v>
      </c>
      <c r="H8" s="42">
        <v>11.56</v>
      </c>
      <c r="I8" s="41">
        <v>1339733</v>
      </c>
      <c r="J8" s="41">
        <v>1361928</v>
      </c>
      <c r="K8" s="42">
        <v>98.37</v>
      </c>
      <c r="L8" s="42">
        <v>3.01</v>
      </c>
      <c r="M8" s="42">
        <v>1219.77</v>
      </c>
      <c r="N8" s="43"/>
      <c r="O8" s="43"/>
      <c r="P8" s="43"/>
      <c r="Q8" s="43"/>
      <c r="R8" s="43"/>
      <c r="S8" s="43"/>
      <c r="T8" s="43"/>
      <c r="U8" s="43"/>
      <c r="V8" s="43"/>
      <c r="W8" s="43"/>
      <c r="X8" s="43"/>
      <c r="Y8" s="43"/>
      <c r="Z8" s="43"/>
    </row>
    <row r="9" spans="1:26" ht="12">
      <c r="A9" s="107" t="s">
        <v>472</v>
      </c>
      <c r="B9" s="40">
        <v>2191.6531</v>
      </c>
      <c r="C9" s="41">
        <v>37</v>
      </c>
      <c r="D9" s="41">
        <v>752</v>
      </c>
      <c r="E9" s="41">
        <v>14715</v>
      </c>
      <c r="F9" s="41">
        <v>663131</v>
      </c>
      <c r="G9" s="41">
        <v>1883208</v>
      </c>
      <c r="H9" s="42">
        <v>8.06</v>
      </c>
      <c r="I9" s="41">
        <v>944555</v>
      </c>
      <c r="J9" s="41">
        <v>938653</v>
      </c>
      <c r="K9" s="42">
        <v>100.63</v>
      </c>
      <c r="L9" s="42">
        <v>2.84</v>
      </c>
      <c r="M9" s="42">
        <v>859.26</v>
      </c>
      <c r="N9" s="43"/>
      <c r="O9" s="43"/>
      <c r="P9" s="43"/>
      <c r="Q9" s="43"/>
      <c r="R9" s="43"/>
      <c r="S9" s="43"/>
      <c r="T9" s="43"/>
      <c r="U9" s="43"/>
      <c r="V9" s="43"/>
      <c r="W9" s="43"/>
      <c r="X9" s="43"/>
      <c r="Y9" s="43"/>
      <c r="Z9" s="43"/>
    </row>
    <row r="10" spans="1:26" ht="12">
      <c r="A10" s="74" t="s">
        <v>446</v>
      </c>
      <c r="B10" s="40">
        <v>2947.6159</v>
      </c>
      <c r="C10" s="41">
        <v>38</v>
      </c>
      <c r="D10" s="41">
        <v>893</v>
      </c>
      <c r="E10" s="41">
        <v>17688</v>
      </c>
      <c r="F10" s="41">
        <v>1056421</v>
      </c>
      <c r="G10" s="41">
        <v>2779877</v>
      </c>
      <c r="H10" s="42">
        <v>11.89</v>
      </c>
      <c r="I10" s="41">
        <v>1385895</v>
      </c>
      <c r="J10" s="41">
        <v>1393982</v>
      </c>
      <c r="K10" s="42">
        <v>99.42</v>
      </c>
      <c r="L10" s="42">
        <v>2.63</v>
      </c>
      <c r="M10" s="42">
        <v>943.09</v>
      </c>
      <c r="N10" s="43"/>
      <c r="O10" s="43"/>
      <c r="P10" s="43"/>
      <c r="Q10" s="43"/>
      <c r="R10" s="43"/>
      <c r="S10" s="43"/>
      <c r="T10" s="43"/>
      <c r="U10" s="43"/>
      <c r="V10" s="43"/>
      <c r="W10" s="43"/>
      <c r="X10" s="43"/>
      <c r="Y10" s="43"/>
      <c r="Z10" s="43"/>
    </row>
    <row r="11" spans="1:26" ht="12">
      <c r="A11" s="74" t="s">
        <v>447</v>
      </c>
      <c r="B11" s="40">
        <v>26330.9577</v>
      </c>
      <c r="C11" s="41">
        <v>213</v>
      </c>
      <c r="D11" s="41">
        <v>4022</v>
      </c>
      <c r="E11" s="41">
        <v>70417</v>
      </c>
      <c r="F11" s="41">
        <v>3125941</v>
      </c>
      <c r="G11" s="41">
        <v>9234448</v>
      </c>
      <c r="H11" s="42">
        <v>39.51</v>
      </c>
      <c r="I11" s="41">
        <v>4706876</v>
      </c>
      <c r="J11" s="41">
        <v>4527572</v>
      </c>
      <c r="K11" s="42">
        <v>103.96</v>
      </c>
      <c r="L11" s="42">
        <v>2.95</v>
      </c>
      <c r="M11" s="42">
        <v>350.71</v>
      </c>
      <c r="N11" s="43"/>
      <c r="O11" s="43"/>
      <c r="P11" s="43"/>
      <c r="Q11" s="43"/>
      <c r="R11" s="43"/>
      <c r="S11" s="43"/>
      <c r="T11" s="43"/>
      <c r="U11" s="43"/>
      <c r="V11" s="43"/>
      <c r="W11" s="43"/>
      <c r="X11" s="43"/>
      <c r="Y11" s="43"/>
      <c r="Z11" s="43"/>
    </row>
    <row r="12" spans="1:26" ht="12">
      <c r="A12" s="74" t="s">
        <v>448</v>
      </c>
      <c r="B12" s="10">
        <v>2143.6251</v>
      </c>
      <c r="C12" s="11">
        <v>12</v>
      </c>
      <c r="D12" s="11">
        <v>235</v>
      </c>
      <c r="E12" s="11">
        <v>3745</v>
      </c>
      <c r="F12" s="11">
        <v>160883</v>
      </c>
      <c r="G12" s="11">
        <v>458456</v>
      </c>
      <c r="H12" s="12">
        <v>1.96</v>
      </c>
      <c r="I12" s="11">
        <v>233000</v>
      </c>
      <c r="J12" s="11">
        <v>225456</v>
      </c>
      <c r="K12" s="12">
        <v>103.35</v>
      </c>
      <c r="L12" s="12">
        <v>2.85</v>
      </c>
      <c r="M12" s="12">
        <v>213.87</v>
      </c>
      <c r="N12" s="43"/>
      <c r="O12" s="43"/>
      <c r="P12" s="43"/>
      <c r="Q12" s="43"/>
      <c r="R12" s="43"/>
      <c r="S12" s="43"/>
      <c r="T12" s="43"/>
      <c r="U12" s="43"/>
      <c r="V12" s="43"/>
      <c r="W12" s="43"/>
      <c r="X12" s="43"/>
      <c r="Y12" s="43"/>
      <c r="Z12" s="43"/>
    </row>
    <row r="13" spans="1:26" ht="12">
      <c r="A13" s="74" t="s">
        <v>449</v>
      </c>
      <c r="B13" s="10">
        <v>1220.954</v>
      </c>
      <c r="C13" s="11">
        <v>13</v>
      </c>
      <c r="D13" s="11">
        <v>483</v>
      </c>
      <c r="E13" s="11">
        <v>11375</v>
      </c>
      <c r="F13" s="11">
        <v>716582</v>
      </c>
      <c r="G13" s="11">
        <v>2044023</v>
      </c>
      <c r="H13" s="12">
        <v>8.75</v>
      </c>
      <c r="I13" s="11">
        <v>1026657</v>
      </c>
      <c r="J13" s="11">
        <v>1017366</v>
      </c>
      <c r="K13" s="12">
        <v>100.91</v>
      </c>
      <c r="L13" s="12">
        <v>2.85</v>
      </c>
      <c r="M13" s="12">
        <v>1674.12</v>
      </c>
      <c r="N13" s="43"/>
      <c r="O13" s="43"/>
      <c r="P13" s="43"/>
      <c r="Q13" s="43"/>
      <c r="R13" s="43"/>
      <c r="S13" s="43"/>
      <c r="T13" s="43"/>
      <c r="U13" s="43"/>
      <c r="V13" s="43"/>
      <c r="W13" s="43"/>
      <c r="X13" s="43"/>
      <c r="Y13" s="43"/>
      <c r="Z13" s="43"/>
    </row>
    <row r="14" spans="1:26" ht="12">
      <c r="A14" s="74" t="s">
        <v>450</v>
      </c>
      <c r="B14" s="10">
        <v>1427.5369</v>
      </c>
      <c r="C14" s="11">
        <v>13</v>
      </c>
      <c r="D14" s="11">
        <v>191</v>
      </c>
      <c r="E14" s="11">
        <v>3228</v>
      </c>
      <c r="F14" s="11">
        <v>174836</v>
      </c>
      <c r="G14" s="11">
        <v>530486</v>
      </c>
      <c r="H14" s="12">
        <v>2.27</v>
      </c>
      <c r="I14" s="11">
        <v>271904</v>
      </c>
      <c r="J14" s="11">
        <v>258582</v>
      </c>
      <c r="K14" s="12">
        <v>105.15</v>
      </c>
      <c r="L14" s="12">
        <v>3.03</v>
      </c>
      <c r="M14" s="12">
        <v>371.61</v>
      </c>
      <c r="N14" s="43"/>
      <c r="O14" s="43"/>
      <c r="P14" s="43"/>
      <c r="Q14" s="43"/>
      <c r="R14" s="43"/>
      <c r="S14" s="43"/>
      <c r="T14" s="43"/>
      <c r="U14" s="43"/>
      <c r="V14" s="43"/>
      <c r="W14" s="43"/>
      <c r="X14" s="43"/>
      <c r="Y14" s="43"/>
      <c r="Z14" s="43"/>
    </row>
    <row r="15" spans="1:26" ht="12">
      <c r="A15" s="74" t="s">
        <v>451</v>
      </c>
      <c r="B15" s="10">
        <v>1820.3149</v>
      </c>
      <c r="C15" s="11">
        <v>18</v>
      </c>
      <c r="D15" s="11">
        <v>274</v>
      </c>
      <c r="E15" s="11">
        <v>4676</v>
      </c>
      <c r="F15" s="11">
        <v>180916</v>
      </c>
      <c r="G15" s="11">
        <v>565554</v>
      </c>
      <c r="H15" s="12">
        <v>2.42</v>
      </c>
      <c r="I15" s="11">
        <v>292024</v>
      </c>
      <c r="J15" s="11">
        <v>273530</v>
      </c>
      <c r="K15" s="12">
        <v>106.76</v>
      </c>
      <c r="L15" s="12">
        <v>3.13</v>
      </c>
      <c r="M15" s="12">
        <v>310.69</v>
      </c>
      <c r="N15" s="43"/>
      <c r="O15" s="43"/>
      <c r="P15" s="43"/>
      <c r="Q15" s="43"/>
      <c r="R15" s="43"/>
      <c r="S15" s="43"/>
      <c r="T15" s="43"/>
      <c r="U15" s="43"/>
      <c r="V15" s="43"/>
      <c r="W15" s="43"/>
      <c r="X15" s="43"/>
      <c r="Y15" s="43"/>
      <c r="Z15" s="43"/>
    </row>
    <row r="16" spans="1:26" ht="12">
      <c r="A16" s="74" t="s">
        <v>452</v>
      </c>
      <c r="B16" s="10">
        <v>1074.396</v>
      </c>
      <c r="C16" s="11">
        <v>26</v>
      </c>
      <c r="D16" s="11">
        <v>589</v>
      </c>
      <c r="E16" s="11">
        <v>9147</v>
      </c>
      <c r="F16" s="11">
        <v>375940</v>
      </c>
      <c r="G16" s="11">
        <v>1296013</v>
      </c>
      <c r="H16" s="12">
        <v>5.54</v>
      </c>
      <c r="I16" s="11">
        <v>663500</v>
      </c>
      <c r="J16" s="11">
        <v>632513</v>
      </c>
      <c r="K16" s="12">
        <v>104.9</v>
      </c>
      <c r="L16" s="12">
        <v>3.45</v>
      </c>
      <c r="M16" s="12">
        <v>1206.27</v>
      </c>
      <c r="N16" s="43"/>
      <c r="O16" s="43"/>
      <c r="P16" s="43"/>
      <c r="Q16" s="43"/>
      <c r="R16" s="43"/>
      <c r="S16" s="43"/>
      <c r="T16" s="43"/>
      <c r="U16" s="43"/>
      <c r="V16" s="43"/>
      <c r="W16" s="43"/>
      <c r="X16" s="43"/>
      <c r="Y16" s="43"/>
      <c r="Z16" s="43"/>
    </row>
    <row r="17" spans="1:26" ht="12">
      <c r="A17" s="74" t="s">
        <v>453</v>
      </c>
      <c r="B17" s="10">
        <v>4106.436</v>
      </c>
      <c r="C17" s="11">
        <v>13</v>
      </c>
      <c r="D17" s="11">
        <v>261</v>
      </c>
      <c r="E17" s="11">
        <v>4269</v>
      </c>
      <c r="F17" s="11">
        <v>175452</v>
      </c>
      <c r="G17" s="11">
        <v>517222</v>
      </c>
      <c r="H17" s="12">
        <v>2.21</v>
      </c>
      <c r="I17" s="11">
        <v>265474</v>
      </c>
      <c r="J17" s="11">
        <v>251748</v>
      </c>
      <c r="K17" s="12">
        <v>105.45</v>
      </c>
      <c r="L17" s="12">
        <v>2.95</v>
      </c>
      <c r="M17" s="12">
        <v>125.95</v>
      </c>
      <c r="N17" s="43"/>
      <c r="O17" s="43"/>
      <c r="P17" s="43"/>
      <c r="Q17" s="43"/>
      <c r="R17" s="43"/>
      <c r="S17" s="43"/>
      <c r="T17" s="43"/>
      <c r="U17" s="43"/>
      <c r="V17" s="43"/>
      <c r="W17" s="43"/>
      <c r="X17" s="43"/>
      <c r="Y17" s="43"/>
      <c r="Z17" s="43"/>
    </row>
    <row r="18" spans="1:26" ht="12">
      <c r="A18" s="74" t="s">
        <v>454</v>
      </c>
      <c r="B18" s="10">
        <v>1290.8326</v>
      </c>
      <c r="C18" s="11">
        <v>20</v>
      </c>
      <c r="D18" s="11">
        <v>387</v>
      </c>
      <c r="E18" s="11">
        <v>6414</v>
      </c>
      <c r="F18" s="11">
        <v>236632</v>
      </c>
      <c r="G18" s="11">
        <v>707792</v>
      </c>
      <c r="H18" s="12">
        <v>3.03</v>
      </c>
      <c r="I18" s="11">
        <v>368457</v>
      </c>
      <c r="J18" s="11">
        <v>339335</v>
      </c>
      <c r="K18" s="12">
        <v>108.58</v>
      </c>
      <c r="L18" s="12">
        <v>2.99</v>
      </c>
      <c r="M18" s="12">
        <v>548.32</v>
      </c>
      <c r="N18" s="43"/>
      <c r="O18" s="43"/>
      <c r="P18" s="43"/>
      <c r="Q18" s="43"/>
      <c r="R18" s="43"/>
      <c r="S18" s="43"/>
      <c r="T18" s="43"/>
      <c r="U18" s="43"/>
      <c r="V18" s="43"/>
      <c r="W18" s="43"/>
      <c r="X18" s="43"/>
      <c r="Y18" s="43"/>
      <c r="Z18" s="43"/>
    </row>
    <row r="19" spans="1:26" ht="12">
      <c r="A19" s="74" t="s">
        <v>455</v>
      </c>
      <c r="B19" s="10">
        <v>1903.6367</v>
      </c>
      <c r="C19" s="11">
        <v>18</v>
      </c>
      <c r="D19" s="11">
        <v>357</v>
      </c>
      <c r="E19" s="11">
        <v>5347</v>
      </c>
      <c r="F19" s="11">
        <v>180652</v>
      </c>
      <c r="G19" s="11">
        <v>529229</v>
      </c>
      <c r="H19" s="12">
        <v>2.26</v>
      </c>
      <c r="I19" s="11">
        <v>275686</v>
      </c>
      <c r="J19" s="11">
        <v>253543</v>
      </c>
      <c r="K19" s="12">
        <v>108.73</v>
      </c>
      <c r="L19" s="12">
        <v>2.93</v>
      </c>
      <c r="M19" s="12">
        <v>278.01</v>
      </c>
      <c r="N19" s="43"/>
      <c r="O19" s="43"/>
      <c r="P19" s="43"/>
      <c r="Q19" s="43"/>
      <c r="R19" s="43"/>
      <c r="S19" s="43"/>
      <c r="T19" s="43"/>
      <c r="U19" s="43"/>
      <c r="V19" s="43"/>
      <c r="W19" s="43"/>
      <c r="X19" s="43"/>
      <c r="Y19" s="43"/>
      <c r="Z19" s="43"/>
    </row>
    <row r="20" spans="1:26" ht="12">
      <c r="A20" s="74" t="s">
        <v>456</v>
      </c>
      <c r="B20" s="10">
        <v>2775.6003</v>
      </c>
      <c r="C20" s="11">
        <v>33</v>
      </c>
      <c r="D20" s="11">
        <v>464</v>
      </c>
      <c r="E20" s="11">
        <v>7512</v>
      </c>
      <c r="F20" s="11">
        <v>282187</v>
      </c>
      <c r="G20" s="11">
        <v>852286</v>
      </c>
      <c r="H20" s="12">
        <v>3.65</v>
      </c>
      <c r="I20" s="11">
        <v>437086</v>
      </c>
      <c r="J20" s="11">
        <v>415200</v>
      </c>
      <c r="K20" s="12">
        <v>105.27</v>
      </c>
      <c r="L20" s="12">
        <v>3.02</v>
      </c>
      <c r="M20" s="12">
        <v>307.06</v>
      </c>
      <c r="N20" s="43"/>
      <c r="O20" s="43"/>
      <c r="P20" s="43"/>
      <c r="Q20" s="43"/>
      <c r="R20" s="43"/>
      <c r="S20" s="43"/>
      <c r="T20" s="43"/>
      <c r="U20" s="43"/>
      <c r="V20" s="43"/>
      <c r="W20" s="43"/>
      <c r="X20" s="43"/>
      <c r="Y20" s="43"/>
      <c r="Z20" s="43"/>
    </row>
    <row r="21" spans="1:26" ht="12">
      <c r="A21" s="74" t="s">
        <v>457</v>
      </c>
      <c r="B21" s="10">
        <v>3515.2526</v>
      </c>
      <c r="C21" s="11">
        <v>16</v>
      </c>
      <c r="D21" s="11">
        <v>147</v>
      </c>
      <c r="E21" s="11">
        <v>2710</v>
      </c>
      <c r="F21" s="11">
        <v>81786</v>
      </c>
      <c r="G21" s="11">
        <v>224821</v>
      </c>
      <c r="H21" s="12">
        <v>0.96</v>
      </c>
      <c r="I21" s="11">
        <v>116883</v>
      </c>
      <c r="J21" s="11">
        <v>107938</v>
      </c>
      <c r="K21" s="12">
        <v>108.29</v>
      </c>
      <c r="L21" s="12">
        <v>2.75</v>
      </c>
      <c r="M21" s="12">
        <v>63.96</v>
      </c>
      <c r="N21" s="43"/>
      <c r="O21" s="43"/>
      <c r="P21" s="43"/>
      <c r="Q21" s="43"/>
      <c r="R21" s="43"/>
      <c r="S21" s="43"/>
      <c r="T21" s="43"/>
      <c r="U21" s="43"/>
      <c r="V21" s="43"/>
      <c r="W21" s="43"/>
      <c r="X21" s="43"/>
      <c r="Y21" s="43"/>
      <c r="Z21" s="43"/>
    </row>
    <row r="22" spans="1:26" ht="12">
      <c r="A22" s="74" t="s">
        <v>458</v>
      </c>
      <c r="B22" s="10">
        <v>4628.5714</v>
      </c>
      <c r="C22" s="11">
        <v>13</v>
      </c>
      <c r="D22" s="11">
        <v>177</v>
      </c>
      <c r="E22" s="11">
        <v>3656</v>
      </c>
      <c r="F22" s="11">
        <v>123440</v>
      </c>
      <c r="G22" s="11">
        <v>333897</v>
      </c>
      <c r="H22" s="12">
        <v>1.43</v>
      </c>
      <c r="I22" s="11">
        <v>171016</v>
      </c>
      <c r="J22" s="11">
        <v>162881</v>
      </c>
      <c r="K22" s="12">
        <v>104.99</v>
      </c>
      <c r="L22" s="12">
        <v>2.7</v>
      </c>
      <c r="M22" s="12">
        <v>72.14</v>
      </c>
      <c r="N22" s="43"/>
      <c r="O22" s="43"/>
      <c r="P22" s="43"/>
      <c r="Q22" s="43"/>
      <c r="R22" s="43"/>
      <c r="S22" s="43"/>
      <c r="T22" s="43"/>
      <c r="U22" s="43"/>
      <c r="V22" s="43"/>
      <c r="W22" s="43"/>
      <c r="X22" s="43"/>
      <c r="Y22" s="43"/>
      <c r="Z22" s="43"/>
    </row>
    <row r="23" spans="1:26" ht="12">
      <c r="A23" s="74" t="s">
        <v>459</v>
      </c>
      <c r="B23" s="10">
        <v>126.8641</v>
      </c>
      <c r="C23" s="11">
        <v>6</v>
      </c>
      <c r="D23" s="11">
        <v>96</v>
      </c>
      <c r="E23" s="11">
        <v>1403</v>
      </c>
      <c r="F23" s="11">
        <v>37151</v>
      </c>
      <c r="G23" s="11">
        <v>100400</v>
      </c>
      <c r="H23" s="12">
        <v>0.43</v>
      </c>
      <c r="I23" s="11">
        <v>51711</v>
      </c>
      <c r="J23" s="11">
        <v>48689</v>
      </c>
      <c r="K23" s="12">
        <v>106.21</v>
      </c>
      <c r="L23" s="12">
        <v>2.7</v>
      </c>
      <c r="M23" s="12">
        <v>791.4</v>
      </c>
      <c r="N23" s="43"/>
      <c r="O23" s="43"/>
      <c r="P23" s="43"/>
      <c r="Q23" s="43"/>
      <c r="R23" s="43"/>
      <c r="S23" s="43"/>
      <c r="T23" s="43"/>
      <c r="U23" s="43"/>
      <c r="V23" s="43"/>
      <c r="W23" s="43"/>
      <c r="X23" s="43"/>
      <c r="Y23" s="43"/>
      <c r="Z23" s="43"/>
    </row>
    <row r="24" spans="1:26" ht="12">
      <c r="A24" s="74" t="s">
        <v>460</v>
      </c>
      <c r="B24" s="10">
        <v>132.7589</v>
      </c>
      <c r="C24" s="11">
        <v>7</v>
      </c>
      <c r="D24" s="11">
        <v>157</v>
      </c>
      <c r="E24" s="11">
        <v>3313</v>
      </c>
      <c r="F24" s="11">
        <v>149678</v>
      </c>
      <c r="G24" s="11">
        <v>374914</v>
      </c>
      <c r="H24" s="12">
        <v>1.6</v>
      </c>
      <c r="I24" s="11">
        <v>188649</v>
      </c>
      <c r="J24" s="11">
        <v>186265</v>
      </c>
      <c r="K24" s="12">
        <v>101.28</v>
      </c>
      <c r="L24" s="12">
        <v>2.5</v>
      </c>
      <c r="M24" s="12">
        <v>2824.02</v>
      </c>
      <c r="N24" s="43"/>
      <c r="O24" s="43"/>
      <c r="P24" s="43"/>
      <c r="Q24" s="43"/>
      <c r="R24" s="43"/>
      <c r="S24" s="43"/>
      <c r="T24" s="43"/>
      <c r="U24" s="43"/>
      <c r="V24" s="43"/>
      <c r="W24" s="43"/>
      <c r="X24" s="43"/>
      <c r="Y24" s="43"/>
      <c r="Z24" s="43"/>
    </row>
    <row r="25" spans="1:26" ht="12">
      <c r="A25" s="74" t="s">
        <v>461</v>
      </c>
      <c r="B25" s="10">
        <v>104.1526</v>
      </c>
      <c r="C25" s="11">
        <v>3</v>
      </c>
      <c r="D25" s="11">
        <v>120</v>
      </c>
      <c r="E25" s="11">
        <v>2230</v>
      </c>
      <c r="F25" s="11">
        <v>152163</v>
      </c>
      <c r="G25" s="11">
        <v>428483</v>
      </c>
      <c r="H25" s="12">
        <v>1.83</v>
      </c>
      <c r="I25" s="11">
        <v>212183</v>
      </c>
      <c r="J25" s="11">
        <v>216300</v>
      </c>
      <c r="K25" s="12">
        <v>98.1</v>
      </c>
      <c r="L25" s="12">
        <v>2.82</v>
      </c>
      <c r="M25" s="12">
        <v>4113.99</v>
      </c>
      <c r="N25" s="43"/>
      <c r="O25" s="43"/>
      <c r="P25" s="43"/>
      <c r="Q25" s="43"/>
      <c r="R25" s="43"/>
      <c r="S25" s="43"/>
      <c r="T25" s="43"/>
      <c r="U25" s="43"/>
      <c r="V25" s="43"/>
      <c r="W25" s="43"/>
      <c r="X25" s="43"/>
      <c r="Y25" s="43"/>
      <c r="Z25" s="43"/>
    </row>
    <row r="26" spans="1:26" ht="12">
      <c r="A26" s="74" t="s">
        <v>462</v>
      </c>
      <c r="B26" s="10">
        <v>60.0256</v>
      </c>
      <c r="C26" s="11">
        <v>2</v>
      </c>
      <c r="D26" s="11">
        <v>84</v>
      </c>
      <c r="E26" s="11">
        <v>1392</v>
      </c>
      <c r="F26" s="11">
        <v>97643</v>
      </c>
      <c r="G26" s="11">
        <v>270872</v>
      </c>
      <c r="H26" s="12">
        <v>1.16</v>
      </c>
      <c r="I26" s="11">
        <v>132646</v>
      </c>
      <c r="J26" s="11">
        <v>138226</v>
      </c>
      <c r="K26" s="12">
        <v>95.96</v>
      </c>
      <c r="L26" s="12">
        <v>2.77</v>
      </c>
      <c r="M26" s="12">
        <v>4512.61</v>
      </c>
      <c r="N26" s="43"/>
      <c r="O26" s="43"/>
      <c r="P26" s="43"/>
      <c r="Q26" s="43"/>
      <c r="R26" s="43"/>
      <c r="S26" s="43"/>
      <c r="T26" s="43"/>
      <c r="U26" s="43"/>
      <c r="V26" s="43"/>
      <c r="W26" s="43"/>
      <c r="X26" s="43"/>
      <c r="Y26" s="43"/>
      <c r="Z26" s="43"/>
    </row>
    <row r="27" spans="1:26" s="9" customFormat="1" ht="12" customHeight="1">
      <c r="A27" s="74" t="s">
        <v>463</v>
      </c>
      <c r="B27" s="40">
        <v>180.456</v>
      </c>
      <c r="C27" s="41">
        <v>10</v>
      </c>
      <c r="D27" s="41">
        <v>59</v>
      </c>
      <c r="E27" s="41">
        <v>902</v>
      </c>
      <c r="F27" s="41">
        <v>38981</v>
      </c>
      <c r="G27" s="41">
        <v>132878</v>
      </c>
      <c r="H27" s="42">
        <v>0.57</v>
      </c>
      <c r="I27" s="41">
        <v>67610</v>
      </c>
      <c r="J27" s="41">
        <v>65268</v>
      </c>
      <c r="K27" s="42">
        <v>103.59</v>
      </c>
      <c r="L27" s="42">
        <v>3.41</v>
      </c>
      <c r="M27" s="42">
        <v>736.35</v>
      </c>
      <c r="N27" s="8"/>
      <c r="O27" s="8"/>
      <c r="P27" s="8"/>
      <c r="Q27" s="8"/>
      <c r="R27" s="8"/>
      <c r="S27" s="8"/>
      <c r="T27" s="8"/>
      <c r="U27" s="8"/>
      <c r="V27" s="8"/>
      <c r="W27" s="8"/>
      <c r="X27" s="8"/>
      <c r="Y27" s="8"/>
      <c r="Z27" s="8"/>
    </row>
    <row r="28" spans="1:26" s="9" customFormat="1" ht="12" customHeight="1">
      <c r="A28" s="64" t="s">
        <v>464</v>
      </c>
      <c r="B28" s="10">
        <v>151.656</v>
      </c>
      <c r="C28" s="11">
        <v>6</v>
      </c>
      <c r="D28" s="11">
        <v>37</v>
      </c>
      <c r="E28" s="11">
        <v>765</v>
      </c>
      <c r="F28" s="11">
        <v>36558</v>
      </c>
      <c r="G28" s="11">
        <v>120713</v>
      </c>
      <c r="H28" s="12">
        <v>0.52</v>
      </c>
      <c r="I28" s="11">
        <v>60687</v>
      </c>
      <c r="J28" s="11">
        <v>60026</v>
      </c>
      <c r="K28" s="12">
        <v>101.1</v>
      </c>
      <c r="L28" s="12">
        <v>3.3</v>
      </c>
      <c r="M28" s="12">
        <v>795.97</v>
      </c>
      <c r="N28" s="8"/>
      <c r="O28" s="8"/>
      <c r="P28" s="8"/>
      <c r="Q28" s="8"/>
      <c r="R28" s="8"/>
      <c r="S28" s="8"/>
      <c r="T28" s="8"/>
      <c r="U28" s="8"/>
      <c r="V28" s="8"/>
      <c r="W28" s="8"/>
      <c r="X28" s="8"/>
      <c r="Y28" s="8"/>
      <c r="Z28" s="8"/>
    </row>
    <row r="29" spans="1:26" s="9" customFormat="1" ht="12" customHeight="1">
      <c r="A29" s="64" t="s">
        <v>465</v>
      </c>
      <c r="B29" s="10">
        <v>28.8</v>
      </c>
      <c r="C29" s="11">
        <v>4</v>
      </c>
      <c r="D29" s="11">
        <v>22</v>
      </c>
      <c r="E29" s="11">
        <v>137</v>
      </c>
      <c r="F29" s="11">
        <v>2423</v>
      </c>
      <c r="G29" s="11">
        <v>12165</v>
      </c>
      <c r="H29" s="12">
        <v>0.05</v>
      </c>
      <c r="I29" s="11">
        <v>6923</v>
      </c>
      <c r="J29" s="11">
        <v>5242</v>
      </c>
      <c r="K29" s="12">
        <v>132.07</v>
      </c>
      <c r="L29" s="12">
        <v>5.02</v>
      </c>
      <c r="M29" s="12">
        <v>422.4</v>
      </c>
      <c r="N29" s="8"/>
      <c r="O29" s="8"/>
      <c r="P29" s="8"/>
      <c r="Q29" s="8"/>
      <c r="R29" s="8"/>
      <c r="S29" s="8"/>
      <c r="T29" s="8"/>
      <c r="U29" s="8"/>
      <c r="V29" s="8"/>
      <c r="W29" s="8"/>
      <c r="X29" s="8"/>
      <c r="Y29" s="8"/>
      <c r="Z29" s="8"/>
    </row>
    <row r="30" spans="1:26" s="9" customFormat="1" ht="12" customHeight="1">
      <c r="A30" s="91" t="s">
        <v>362</v>
      </c>
      <c r="B30" s="92">
        <v>2.38</v>
      </c>
      <c r="C30" s="93">
        <v>0</v>
      </c>
      <c r="D30" s="93">
        <v>0</v>
      </c>
      <c r="E30" s="93">
        <v>0</v>
      </c>
      <c r="F30" s="93">
        <v>0</v>
      </c>
      <c r="G30" s="93">
        <v>0</v>
      </c>
      <c r="H30" s="93">
        <v>0</v>
      </c>
      <c r="I30" s="93">
        <v>0</v>
      </c>
      <c r="J30" s="93">
        <v>0</v>
      </c>
      <c r="K30" s="93">
        <v>0</v>
      </c>
      <c r="L30" s="93">
        <v>0</v>
      </c>
      <c r="M30" s="93">
        <v>0</v>
      </c>
      <c r="N30" s="8"/>
      <c r="O30" s="8"/>
      <c r="P30" s="8"/>
      <c r="Q30" s="8"/>
      <c r="R30" s="8"/>
      <c r="S30" s="8"/>
      <c r="T30" s="8"/>
      <c r="U30" s="8"/>
      <c r="V30" s="8"/>
      <c r="W30" s="8"/>
      <c r="X30" s="8"/>
      <c r="Y30" s="8"/>
      <c r="Z30" s="8"/>
    </row>
    <row r="31" spans="1:26" s="9" customFormat="1" ht="12" customHeight="1" thickBot="1">
      <c r="A31" s="91" t="s">
        <v>363</v>
      </c>
      <c r="B31" s="92">
        <v>0.4896</v>
      </c>
      <c r="C31" s="93">
        <v>0</v>
      </c>
      <c r="D31" s="93">
        <v>0</v>
      </c>
      <c r="E31" s="93">
        <v>0</v>
      </c>
      <c r="F31" s="93">
        <v>0</v>
      </c>
      <c r="G31" s="93">
        <v>0</v>
      </c>
      <c r="H31" s="93">
        <v>0</v>
      </c>
      <c r="I31" s="93">
        <v>0</v>
      </c>
      <c r="J31" s="93">
        <v>0</v>
      </c>
      <c r="K31" s="93">
        <v>0</v>
      </c>
      <c r="L31" s="93">
        <v>0</v>
      </c>
      <c r="M31" s="93">
        <v>0</v>
      </c>
      <c r="N31" s="8"/>
      <c r="O31" s="8"/>
      <c r="P31" s="8"/>
      <c r="Q31" s="8"/>
      <c r="R31" s="8"/>
      <c r="S31" s="8"/>
      <c r="T31" s="8"/>
      <c r="U31" s="8"/>
      <c r="V31" s="8"/>
      <c r="W31" s="8"/>
      <c r="X31" s="8"/>
      <c r="Y31" s="8"/>
      <c r="Z31" s="8"/>
    </row>
    <row r="32" spans="1:26" s="9" customFormat="1" ht="15" customHeight="1" thickTop="1">
      <c r="A32" s="150" t="s">
        <v>608</v>
      </c>
      <c r="B32" s="151"/>
      <c r="C32" s="151"/>
      <c r="D32" s="151"/>
      <c r="E32" s="151"/>
      <c r="F32" s="151"/>
      <c r="G32" s="151"/>
      <c r="H32" s="151"/>
      <c r="I32" s="151"/>
      <c r="J32" s="151"/>
      <c r="K32" s="151"/>
      <c r="L32" s="151"/>
      <c r="M32" s="151"/>
      <c r="N32" s="8"/>
      <c r="O32" s="8"/>
      <c r="P32" s="8"/>
      <c r="Q32" s="8"/>
      <c r="R32" s="8"/>
      <c r="S32" s="8"/>
      <c r="T32" s="8"/>
      <c r="U32" s="8"/>
      <c r="V32" s="8"/>
      <c r="W32" s="8"/>
      <c r="X32" s="8"/>
      <c r="Y32" s="8"/>
      <c r="Z32" s="8"/>
    </row>
    <row r="33" spans="1:26" ht="12">
      <c r="A33" s="66" t="s">
        <v>131</v>
      </c>
      <c r="B33" s="30">
        <f aca="true" t="shared" si="0" ref="B33:G33">SUM(B$6:B$7,B$24:B$25,B$12:B$14)</f>
        <v>7353.3939</v>
      </c>
      <c r="C33" s="31">
        <f t="shared" si="0"/>
        <v>89</v>
      </c>
      <c r="D33" s="31">
        <f t="shared" si="0"/>
        <v>2674</v>
      </c>
      <c r="E33" s="31">
        <f t="shared" si="0"/>
        <v>55752</v>
      </c>
      <c r="F33" s="31">
        <f t="shared" si="0"/>
        <v>3858737</v>
      </c>
      <c r="G33" s="32">
        <f t="shared" si="0"/>
        <v>10477807</v>
      </c>
      <c r="H33" s="33">
        <f>G33/G50*100</f>
        <v>45.083988439388435</v>
      </c>
      <c r="I33" s="31">
        <f>SUM(I$6:I$7,I$24:I$25,I$12:I$14)</f>
        <v>5172398</v>
      </c>
      <c r="J33" s="31">
        <f>SUM(J$6:J$7,J$24:J$25,J$12:J$14)</f>
        <v>5305409</v>
      </c>
      <c r="K33" s="33">
        <f>I33/J33*100</f>
        <v>97.49291713419267</v>
      </c>
      <c r="L33" s="33">
        <f>G33/F33</f>
        <v>2.7153462389377663</v>
      </c>
      <c r="M33" s="33">
        <f>G33/B33</f>
        <v>1424.8940207051876</v>
      </c>
      <c r="N33" s="43"/>
      <c r="O33" s="43"/>
      <c r="P33" s="43"/>
      <c r="Q33" s="43"/>
      <c r="R33" s="43"/>
      <c r="S33" s="43"/>
      <c r="T33" s="43"/>
      <c r="U33" s="43"/>
      <c r="V33" s="43"/>
      <c r="W33" s="43"/>
      <c r="X33" s="43"/>
      <c r="Y33" s="43"/>
      <c r="Z33" s="43"/>
    </row>
    <row r="34" spans="1:26" ht="12">
      <c r="A34" s="67" t="s">
        <v>133</v>
      </c>
      <c r="B34" s="30">
        <f aca="true" t="shared" si="1" ref="B34:G34">SUM(B$8,B$15:B$18)</f>
        <v>10506.876299999998</v>
      </c>
      <c r="C34" s="31">
        <f t="shared" si="1"/>
        <v>106</v>
      </c>
      <c r="D34" s="31">
        <f t="shared" si="1"/>
        <v>2136</v>
      </c>
      <c r="E34" s="31">
        <f t="shared" si="1"/>
        <v>37510</v>
      </c>
      <c r="F34" s="31">
        <f t="shared" si="1"/>
        <v>1866131</v>
      </c>
      <c r="G34" s="32">
        <f t="shared" si="1"/>
        <v>5788242</v>
      </c>
      <c r="H34" s="33">
        <f>G34/G50*100</f>
        <v>24.90569213695028</v>
      </c>
      <c r="I34" s="31">
        <f>SUM(I$8,I$15:I$18)</f>
        <v>2929188</v>
      </c>
      <c r="J34" s="31">
        <f>SUM(J$8,J$15:J$18)</f>
        <v>2859054</v>
      </c>
      <c r="K34" s="33">
        <f>I34/J34*100</f>
        <v>102.45304915541993</v>
      </c>
      <c r="L34" s="33">
        <f>G34/F34</f>
        <v>3.1017340154576503</v>
      </c>
      <c r="M34" s="33">
        <f>G34/B34</f>
        <v>550.9003660774041</v>
      </c>
      <c r="N34" s="43"/>
      <c r="O34" s="43"/>
      <c r="P34" s="43"/>
      <c r="Q34" s="43"/>
      <c r="R34" s="43"/>
      <c r="S34" s="43"/>
      <c r="T34" s="43"/>
      <c r="U34" s="43"/>
      <c r="V34" s="43"/>
      <c r="W34" s="43"/>
      <c r="X34" s="43"/>
      <c r="Y34" s="43"/>
      <c r="Z34" s="43"/>
    </row>
    <row r="35" spans="1:26" ht="12">
      <c r="A35" s="67" t="s">
        <v>132</v>
      </c>
      <c r="B35" s="30">
        <f aca="true" t="shared" si="2" ref="B35:G35">SUM(B$26,B$9:B$10,B$19:B$20,B$23)</f>
        <v>10005.3957</v>
      </c>
      <c r="C35" s="31">
        <f t="shared" si="2"/>
        <v>134</v>
      </c>
      <c r="D35" s="31">
        <f t="shared" si="2"/>
        <v>2646</v>
      </c>
      <c r="E35" s="31">
        <f t="shared" si="2"/>
        <v>48057</v>
      </c>
      <c r="F35" s="31">
        <f t="shared" si="2"/>
        <v>2317185</v>
      </c>
      <c r="G35" s="32">
        <f t="shared" si="2"/>
        <v>6415872</v>
      </c>
      <c r="H35" s="33">
        <f>G35/G50*100</f>
        <v>27.606263321761503</v>
      </c>
      <c r="I35" s="31">
        <f>SUM(I$26,I$9:I$10,I$19:I$20,I$23)</f>
        <v>3227579</v>
      </c>
      <c r="J35" s="31">
        <f>SUM(J$26,J$9:J$10,J$19:J$20,J$23)</f>
        <v>3188293</v>
      </c>
      <c r="K35" s="33">
        <f>I35/J35*100</f>
        <v>101.2321954098949</v>
      </c>
      <c r="L35" s="33">
        <f>G35/F35</f>
        <v>2.768821652133947</v>
      </c>
      <c r="M35" s="33">
        <f>G35/B35</f>
        <v>641.2412054827578</v>
      </c>
      <c r="N35" s="43"/>
      <c r="O35" s="43"/>
      <c r="P35" s="43"/>
      <c r="Q35" s="43"/>
      <c r="R35" s="43"/>
      <c r="S35" s="43"/>
      <c r="T35" s="43"/>
      <c r="U35" s="43"/>
      <c r="V35" s="43"/>
      <c r="W35" s="43"/>
      <c r="X35" s="43"/>
      <c r="Y35" s="43"/>
      <c r="Z35" s="43"/>
    </row>
    <row r="36" spans="1:26" ht="12">
      <c r="A36" s="67" t="s">
        <v>135</v>
      </c>
      <c r="B36" s="34">
        <f aca="true" t="shared" si="3" ref="B36:G36">SUM(B$21:B$22)</f>
        <v>8143.824</v>
      </c>
      <c r="C36" s="35">
        <f t="shared" si="3"/>
        <v>29</v>
      </c>
      <c r="D36" s="35">
        <f t="shared" si="3"/>
        <v>324</v>
      </c>
      <c r="E36" s="35">
        <f t="shared" si="3"/>
        <v>6366</v>
      </c>
      <c r="F36" s="35">
        <f t="shared" si="3"/>
        <v>205226</v>
      </c>
      <c r="G36" s="36">
        <f t="shared" si="3"/>
        <v>558718</v>
      </c>
      <c r="H36" s="33">
        <f>G36/G50*100</f>
        <v>2.40405610189978</v>
      </c>
      <c r="I36" s="35">
        <f>SUM(I$21:I$22)</f>
        <v>287899</v>
      </c>
      <c r="J36" s="35">
        <f>SUM(J$21:J$22)</f>
        <v>270819</v>
      </c>
      <c r="K36" s="33">
        <f>I36/J36*100</f>
        <v>106.30679531347505</v>
      </c>
      <c r="L36" s="33">
        <f>G36/F36</f>
        <v>2.722452320856032</v>
      </c>
      <c r="M36" s="33">
        <f>G36/B36</f>
        <v>68.60634512730138</v>
      </c>
      <c r="N36" s="43"/>
      <c r="O36" s="43"/>
      <c r="P36" s="43"/>
      <c r="Q36" s="43"/>
      <c r="R36" s="43"/>
      <c r="S36" s="43"/>
      <c r="T36" s="43"/>
      <c r="U36" s="43"/>
      <c r="V36" s="43"/>
      <c r="W36" s="43"/>
      <c r="X36" s="43"/>
      <c r="Y36" s="43"/>
      <c r="Z36" s="43"/>
    </row>
    <row r="37" spans="1:26" ht="12">
      <c r="A37" s="14" t="s">
        <v>467</v>
      </c>
      <c r="B37" s="43"/>
      <c r="C37" s="43"/>
      <c r="D37" s="43"/>
      <c r="E37" s="43"/>
      <c r="F37" s="43"/>
      <c r="G37" s="43"/>
      <c r="H37" s="43"/>
      <c r="I37" s="43"/>
      <c r="J37" s="43"/>
      <c r="K37" s="43"/>
      <c r="L37" s="43"/>
      <c r="M37" s="43"/>
      <c r="N37" s="43"/>
      <c r="O37" s="43"/>
      <c r="P37" s="43"/>
      <c r="Q37" s="43"/>
      <c r="R37" s="43"/>
      <c r="S37" s="43"/>
      <c r="T37" s="43"/>
      <c r="U37" s="43"/>
      <c r="V37" s="43"/>
      <c r="W37" s="43"/>
      <c r="X37" s="43"/>
      <c r="Y37" s="43"/>
      <c r="Z37" s="43"/>
    </row>
    <row r="38" spans="1:26" ht="12">
      <c r="A38" s="14" t="s">
        <v>468</v>
      </c>
      <c r="B38" s="43"/>
      <c r="C38" s="43"/>
      <c r="D38" s="43"/>
      <c r="E38" s="43"/>
      <c r="F38" s="43"/>
      <c r="G38" s="43"/>
      <c r="H38" s="43"/>
      <c r="I38" s="43"/>
      <c r="J38" s="43"/>
      <c r="K38" s="43"/>
      <c r="L38" s="43"/>
      <c r="M38" s="43"/>
      <c r="N38" s="43"/>
      <c r="O38" s="43"/>
      <c r="P38" s="43"/>
      <c r="Q38" s="43"/>
      <c r="R38" s="43"/>
      <c r="S38" s="43"/>
      <c r="T38" s="43"/>
      <c r="U38" s="43"/>
      <c r="V38" s="43"/>
      <c r="W38" s="43"/>
      <c r="X38" s="43"/>
      <c r="Y38" s="43"/>
      <c r="Z38" s="43"/>
    </row>
    <row r="39" spans="1:26" ht="12">
      <c r="A39" s="14" t="s">
        <v>469</v>
      </c>
      <c r="B39" s="43"/>
      <c r="C39" s="43"/>
      <c r="D39" s="43"/>
      <c r="E39" s="43"/>
      <c r="F39" s="43"/>
      <c r="G39" s="43"/>
      <c r="H39" s="43"/>
      <c r="I39" s="43"/>
      <c r="J39" s="43"/>
      <c r="K39" s="43"/>
      <c r="L39" s="43"/>
      <c r="M39" s="43"/>
      <c r="N39" s="43"/>
      <c r="O39" s="43"/>
      <c r="P39" s="43"/>
      <c r="Q39" s="43"/>
      <c r="R39" s="43"/>
      <c r="S39" s="43"/>
      <c r="T39" s="43"/>
      <c r="U39" s="43"/>
      <c r="V39" s="43"/>
      <c r="W39" s="43"/>
      <c r="X39" s="43"/>
      <c r="Y39" s="43"/>
      <c r="Z39" s="43"/>
    </row>
    <row r="40" spans="1:26" ht="12">
      <c r="A40" s="14" t="s">
        <v>230</v>
      </c>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spans="1:26" ht="12">
      <c r="A41" s="80" t="s">
        <v>233</v>
      </c>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spans="1:26" ht="12">
      <c r="A42" s="80" t="s">
        <v>284</v>
      </c>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spans="1:26" ht="12">
      <c r="A43" s="80" t="s">
        <v>438</v>
      </c>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spans="1:26" ht="12">
      <c r="A44" s="108" t="s">
        <v>475</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26" ht="12">
      <c r="A45" s="108" t="s">
        <v>592</v>
      </c>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spans="1:41" s="113" customFormat="1" ht="12">
      <c r="A46" s="97" t="s">
        <v>613</v>
      </c>
      <c r="B46" s="111"/>
      <c r="C46" s="111"/>
      <c r="D46" s="111"/>
      <c r="E46" s="111"/>
      <c r="F46" s="111"/>
      <c r="G46" s="111"/>
      <c r="H46" s="111"/>
      <c r="I46" s="111"/>
      <c r="J46" s="111"/>
      <c r="K46" s="111"/>
      <c r="L46" s="111"/>
      <c r="M46" s="111"/>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row>
    <row r="47" spans="1:13" ht="12">
      <c r="A47" s="152" t="s">
        <v>231</v>
      </c>
      <c r="B47" s="153"/>
      <c r="C47" s="153"/>
      <c r="D47" s="153"/>
      <c r="E47" s="153"/>
      <c r="F47" s="153"/>
      <c r="G47" s="153"/>
      <c r="H47" s="153"/>
      <c r="I47" s="153"/>
      <c r="J47" s="153"/>
      <c r="K47" s="153"/>
      <c r="L47" s="153"/>
      <c r="M47" s="153"/>
    </row>
    <row r="48" spans="1:13" ht="12">
      <c r="A48" s="76" t="s">
        <v>139</v>
      </c>
      <c r="B48" s="43"/>
      <c r="C48" s="43"/>
      <c r="D48" s="43"/>
      <c r="E48" s="43"/>
      <c r="F48" s="43"/>
      <c r="G48" s="43"/>
      <c r="H48" s="43"/>
      <c r="I48" s="43"/>
      <c r="J48" s="43"/>
      <c r="K48" s="43"/>
      <c r="L48" s="43"/>
      <c r="M48" s="43"/>
    </row>
    <row r="49" ht="12">
      <c r="A49" s="82"/>
    </row>
    <row r="50" ht="12" hidden="1">
      <c r="G50" s="43">
        <f>SUM(G33:G36)</f>
        <v>23240639</v>
      </c>
    </row>
    <row r="51" spans="1:13" ht="12" hidden="1">
      <c r="A51" s="82" t="s">
        <v>429</v>
      </c>
      <c r="B51" s="43">
        <f aca="true" t="shared" si="4" ref="B51:J51">B5-SUM(B11,B27,B6:B10,B30:B31)</f>
        <v>0</v>
      </c>
      <c r="C51" s="43">
        <f t="shared" si="4"/>
        <v>0</v>
      </c>
      <c r="D51" s="43">
        <f t="shared" si="4"/>
        <v>0</v>
      </c>
      <c r="E51" s="43">
        <f t="shared" si="4"/>
        <v>0</v>
      </c>
      <c r="F51" s="43">
        <f t="shared" si="4"/>
        <v>0</v>
      </c>
      <c r="G51" s="43">
        <f t="shared" si="4"/>
        <v>0</v>
      </c>
      <c r="H51" s="43">
        <f t="shared" si="4"/>
        <v>0</v>
      </c>
      <c r="I51" s="43">
        <f t="shared" si="4"/>
        <v>0</v>
      </c>
      <c r="J51" s="43">
        <f t="shared" si="4"/>
        <v>0</v>
      </c>
      <c r="K51" s="43"/>
      <c r="L51" s="43"/>
      <c r="M51" s="43"/>
    </row>
    <row r="52" spans="1:13" s="83" customFormat="1" ht="12" hidden="1">
      <c r="A52" s="98" t="s">
        <v>430</v>
      </c>
      <c r="B52" s="85">
        <f aca="true" t="shared" si="5" ref="B52:J52">B11-SUM(B12:B26)</f>
        <v>0</v>
      </c>
      <c r="C52" s="85">
        <f t="shared" si="5"/>
        <v>0</v>
      </c>
      <c r="D52" s="85">
        <f t="shared" si="5"/>
        <v>0</v>
      </c>
      <c r="E52" s="85">
        <f t="shared" si="5"/>
        <v>0</v>
      </c>
      <c r="F52" s="85">
        <f t="shared" si="5"/>
        <v>0</v>
      </c>
      <c r="G52" s="85">
        <f t="shared" si="5"/>
        <v>0</v>
      </c>
      <c r="H52" s="85">
        <f>H11-SUM(H12:H26)</f>
        <v>0.00999999999999801</v>
      </c>
      <c r="I52" s="85">
        <f t="shared" si="5"/>
        <v>0</v>
      </c>
      <c r="J52" s="85">
        <f t="shared" si="5"/>
        <v>0</v>
      </c>
      <c r="K52" s="85"/>
      <c r="L52" s="85"/>
      <c r="M52" s="85"/>
    </row>
    <row r="53" spans="1:13" ht="12" hidden="1">
      <c r="A53" s="82" t="s">
        <v>431</v>
      </c>
      <c r="B53" s="43">
        <f aca="true" t="shared" si="6" ref="B53:J53">B27-SUM(B28:B29)</f>
        <v>0</v>
      </c>
      <c r="C53" s="43">
        <f t="shared" si="6"/>
        <v>0</v>
      </c>
      <c r="D53" s="43">
        <f t="shared" si="6"/>
        <v>0</v>
      </c>
      <c r="E53" s="43">
        <f t="shared" si="6"/>
        <v>0</v>
      </c>
      <c r="F53" s="43">
        <f t="shared" si="6"/>
        <v>0</v>
      </c>
      <c r="G53" s="43">
        <f t="shared" si="6"/>
        <v>0</v>
      </c>
      <c r="H53" s="43">
        <f t="shared" si="6"/>
        <v>0</v>
      </c>
      <c r="I53" s="43">
        <f t="shared" si="6"/>
        <v>0</v>
      </c>
      <c r="J53" s="43">
        <f t="shared" si="6"/>
        <v>0</v>
      </c>
      <c r="K53" s="43"/>
      <c r="L53" s="43"/>
      <c r="M53" s="43"/>
    </row>
    <row r="54" spans="1:13" ht="12" hidden="1">
      <c r="A54" s="82" t="s">
        <v>432</v>
      </c>
      <c r="B54" s="43">
        <f>B5-'年月monthly'!B182</f>
        <v>0</v>
      </c>
      <c r="C54" s="43">
        <f>C5-'年月monthly'!C182</f>
        <v>0</v>
      </c>
      <c r="D54" s="43">
        <f>D5-'年月monthly'!D182</f>
        <v>0</v>
      </c>
      <c r="E54" s="43">
        <f>E5-'年月monthly'!E182</f>
        <v>0</v>
      </c>
      <c r="F54" s="43">
        <f>F5-'年月monthly'!F182</f>
        <v>0</v>
      </c>
      <c r="G54" s="43">
        <f>G5-'年月monthly'!G182</f>
        <v>0</v>
      </c>
      <c r="H54" s="43"/>
      <c r="I54" s="43">
        <f>I5-'年月monthly'!I182</f>
        <v>0</v>
      </c>
      <c r="J54" s="43">
        <f>J5-'年月monthly'!J182</f>
        <v>0</v>
      </c>
      <c r="K54" s="43">
        <f>K5-'年月monthly'!K182</f>
        <v>0</v>
      </c>
      <c r="L54" s="43">
        <f>L5-'年月monthly'!L182</f>
        <v>0</v>
      </c>
      <c r="M54" s="43">
        <f>M5-'年月monthly'!M182</f>
        <v>0</v>
      </c>
    </row>
    <row r="55" spans="2:13" ht="12">
      <c r="B55" s="89"/>
      <c r="C55" s="89"/>
      <c r="D55" s="89"/>
      <c r="E55" s="89"/>
      <c r="F55" s="89"/>
      <c r="G55" s="89"/>
      <c r="H55" s="89"/>
      <c r="I55" s="89"/>
      <c r="J55" s="89"/>
      <c r="K55" s="89"/>
      <c r="L55" s="89"/>
      <c r="M55" s="89"/>
    </row>
    <row r="56" spans="2:13" ht="12">
      <c r="B56" s="88"/>
      <c r="C56" s="88"/>
      <c r="D56" s="88"/>
      <c r="E56" s="88"/>
      <c r="F56" s="88"/>
      <c r="G56" s="88"/>
      <c r="H56" s="88"/>
      <c r="I56" s="88"/>
      <c r="J56" s="88"/>
      <c r="K56" s="88"/>
      <c r="L56" s="88"/>
      <c r="M56" s="88"/>
    </row>
    <row r="57" spans="2:13" ht="12">
      <c r="B57" s="88"/>
      <c r="C57" s="88"/>
      <c r="D57" s="88"/>
      <c r="E57" s="88"/>
      <c r="F57" s="88"/>
      <c r="G57" s="88"/>
      <c r="H57" s="88"/>
      <c r="I57" s="88"/>
      <c r="J57" s="88"/>
      <c r="K57" s="88"/>
      <c r="L57" s="88"/>
      <c r="M57" s="88"/>
    </row>
    <row r="58" spans="2:13" ht="12">
      <c r="B58" s="88"/>
      <c r="C58" s="88"/>
      <c r="D58" s="88"/>
      <c r="E58" s="88"/>
      <c r="F58" s="88"/>
      <c r="G58" s="88"/>
      <c r="H58" s="88"/>
      <c r="I58" s="88"/>
      <c r="J58" s="88"/>
      <c r="K58" s="88"/>
      <c r="L58" s="88"/>
      <c r="M58" s="88"/>
    </row>
  </sheetData>
  <sheetProtection/>
  <mergeCells count="4">
    <mergeCell ref="A2:M2"/>
    <mergeCell ref="A32:M32"/>
    <mergeCell ref="A1:M1"/>
    <mergeCell ref="A47:M47"/>
  </mergeCells>
  <conditionalFormatting sqref="B51:M54">
    <cfRule type="cellIs" priority="1" dxfId="20" operator="notEqual" stopIfTrue="1">
      <formula>0</formula>
    </cfRule>
  </conditionalFormatting>
  <printOptions/>
  <pageMargins left="0.3937007874015748" right="0.3937007874015748" top="0.984251968503937" bottom="0.984251968503937" header="0.5118110236220472" footer="0.5118110236220472"/>
  <pageSetup fitToHeight="1" fitToWidth="1" horizontalDpi="1200" verticalDpi="1200" orientation="landscape" paperSize="9" scale="9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內政部統計處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陳巧華</dc:creator>
  <cp:keywords/>
  <dc:description/>
  <cp:lastModifiedBy>林詩惟</cp:lastModifiedBy>
  <cp:lastPrinted>2015-03-10T06:05:40Z</cp:lastPrinted>
  <dcterms:created xsi:type="dcterms:W3CDTF">2001-12-14T08:32:44Z</dcterms:created>
  <dcterms:modified xsi:type="dcterms:W3CDTF">2020-11-10T09:19:32Z</dcterms:modified>
  <cp:category/>
  <cp:version/>
  <cp:contentType/>
  <cp:contentStatus/>
</cp:coreProperties>
</file>